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 PURCHASING\11) Purchase Order\2026\Contract\Travel Agency\3. Bid\2026 bidding\1. 입찰서류\"/>
    </mc:Choice>
  </mc:AlternateContent>
  <xr:revisionPtr revIDLastSave="0" documentId="13_ncr:1_{EAC8CF69-115D-47C1-AA42-DB1B50D9F5D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irfare, Invoice" sheetId="1" r:id="rId1"/>
    <sheet name="Year To Date" sheetId="19" r:id="rId2"/>
    <sheet name="Sheet9" sheetId="17" state="hidden" r:id="rId3"/>
    <sheet name="Sheet7" sheetId="15" state="hidden" r:id="rId4"/>
    <sheet name="Sheet1" sheetId="9" state="hidden" r:id="rId5"/>
    <sheet name="Sheet2" sheetId="18" state="hidden" r:id="rId6"/>
  </sheets>
  <definedNames>
    <definedName name="_xlnm._FilterDatabase" localSheetId="0" hidden="1">'Airfare, Invoice'!$A$3:$Z$23</definedName>
    <definedName name="_xlnm._FilterDatabase" localSheetId="1" hidden="1">'Year To Date'!$A$3:$Y$23</definedName>
  </definedNames>
  <calcPr calcId="191029"/>
  <pivotCaches>
    <pivotCache cacheId="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3" i="19" l="1"/>
  <c r="W23" i="19"/>
  <c r="V23" i="19"/>
  <c r="U23" i="19"/>
  <c r="T23" i="19"/>
  <c r="S23" i="19"/>
  <c r="W26" i="1"/>
  <c r="W26" i="19"/>
  <c r="S22" i="19"/>
  <c r="X22" i="19" s="1"/>
  <c r="Q22" i="19"/>
  <c r="Q21" i="19"/>
  <c r="S21" i="19" s="1"/>
  <c r="X21" i="19" s="1"/>
  <c r="Q20" i="19"/>
  <c r="S20" i="19" s="1"/>
  <c r="X20" i="19" s="1"/>
  <c r="Q19" i="19"/>
  <c r="S19" i="19" s="1"/>
  <c r="X19" i="19" s="1"/>
  <c r="S18" i="19"/>
  <c r="X18" i="19" s="1"/>
  <c r="Q18" i="19"/>
  <c r="Q17" i="19"/>
  <c r="S17" i="19" s="1"/>
  <c r="X17" i="19" s="1"/>
  <c r="Q16" i="19"/>
  <c r="S16" i="19" s="1"/>
  <c r="X16" i="19" s="1"/>
  <c r="Q15" i="19"/>
  <c r="S15" i="19" s="1"/>
  <c r="X15" i="19" s="1"/>
  <c r="S14" i="19"/>
  <c r="X14" i="19" s="1"/>
  <c r="Q14" i="19"/>
  <c r="Q13" i="19"/>
  <c r="S13" i="19" s="1"/>
  <c r="X13" i="19" s="1"/>
  <c r="Q12" i="19"/>
  <c r="S12" i="19" s="1"/>
  <c r="X12" i="19" s="1"/>
  <c r="Q11" i="19"/>
  <c r="S11" i="19" s="1"/>
  <c r="X11" i="19" s="1"/>
  <c r="S10" i="19"/>
  <c r="X10" i="19" s="1"/>
  <c r="Q10" i="19"/>
  <c r="Q9" i="19"/>
  <c r="S9" i="19" s="1"/>
  <c r="X9" i="19" s="1"/>
  <c r="Q8" i="19"/>
  <c r="S8" i="19" s="1"/>
  <c r="X8" i="19" s="1"/>
  <c r="Q7" i="19"/>
  <c r="S7" i="19" s="1"/>
  <c r="X7" i="19" s="1"/>
  <c r="S6" i="19"/>
  <c r="X6" i="19" s="1"/>
  <c r="Q6" i="19"/>
  <c r="Q5" i="19"/>
  <c r="S5" i="19" s="1"/>
  <c r="X5" i="19" s="1"/>
  <c r="Q4" i="19"/>
  <c r="S4" i="19" s="1"/>
  <c r="Q6" i="1"/>
  <c r="X4" i="19" l="1"/>
  <c r="W25" i="19"/>
  <c r="Q4" i="1" l="1"/>
  <c r="Q8" i="1"/>
  <c r="Q20" i="1"/>
  <c r="Q21" i="1"/>
  <c r="S21" i="1" s="1"/>
  <c r="Q22" i="1"/>
  <c r="S22" i="1" s="1"/>
  <c r="Q19" i="1"/>
  <c r="Q18" i="1"/>
  <c r="S20" i="1" l="1"/>
  <c r="X20" i="1" s="1"/>
  <c r="S8" i="1"/>
  <c r="X8" i="1" s="1"/>
  <c r="X21" i="1"/>
  <c r="X22" i="1"/>
  <c r="Q11" i="1"/>
  <c r="Q5" i="1"/>
  <c r="S11" i="1" l="1"/>
  <c r="S5" i="1"/>
  <c r="Q14" i="1"/>
  <c r="X11" i="1" l="1"/>
  <c r="S14" i="1"/>
  <c r="X14" i="1" s="1"/>
  <c r="Q17" i="1" l="1"/>
  <c r="Q16" i="1"/>
  <c r="S16" i="1" s="1"/>
  <c r="Q15" i="1"/>
  <c r="S17" i="1" l="1"/>
  <c r="X17" i="1" s="1"/>
  <c r="X16" i="1"/>
  <c r="S15" i="1"/>
  <c r="X15" i="1" s="1"/>
  <c r="W25" i="1" l="1"/>
  <c r="U23" i="1"/>
  <c r="V23" i="1"/>
  <c r="W23" i="1"/>
  <c r="S19" i="1" l="1"/>
  <c r="X19" i="1" s="1"/>
  <c r="S18" i="1"/>
  <c r="X18" i="1" l="1"/>
  <c r="Q12" i="1"/>
  <c r="S12" i="1" l="1"/>
  <c r="Q13" i="1"/>
  <c r="X12" i="1" l="1"/>
  <c r="S13" i="1"/>
  <c r="X13" i="1" s="1"/>
  <c r="Q7" i="1"/>
  <c r="S6" i="1"/>
  <c r="X5" i="1" l="1"/>
  <c r="Q10" i="1" l="1"/>
  <c r="Q9" i="1"/>
  <c r="S9" i="1" s="1"/>
  <c r="X9" i="1" l="1"/>
  <c r="S10" i="1"/>
  <c r="X10" i="1" l="1"/>
  <c r="S7" i="1"/>
  <c r="X7" i="1" s="1"/>
  <c r="S4" i="1" l="1"/>
  <c r="T23" i="1" l="1"/>
  <c r="X6" i="1"/>
  <c r="S23" i="1" l="1"/>
  <c r="X4" i="1" l="1"/>
  <c r="X23" i="1" s="1"/>
</calcChain>
</file>

<file path=xl/sharedStrings.xml><?xml version="1.0" encoding="utf-8"?>
<sst xmlns="http://schemas.openxmlformats.org/spreadsheetml/2006/main" count="175" uniqueCount="110">
  <si>
    <t>NO</t>
  </si>
  <si>
    <t>Carrier</t>
  </si>
  <si>
    <t>Booking Class</t>
  </si>
  <si>
    <t>Route</t>
  </si>
  <si>
    <t>Discount
(B)</t>
  </si>
  <si>
    <t>TOTAL</t>
  </si>
  <si>
    <t>할인율 (%)</t>
  </si>
  <si>
    <t>Name</t>
  </si>
  <si>
    <t>Sub-Total
(C + D)</t>
  </si>
  <si>
    <t>TASF</t>
  </si>
  <si>
    <t>Visa Fee</t>
  </si>
  <si>
    <t>Refund amount</t>
  </si>
  <si>
    <t>항공요금 절감 총액</t>
  </si>
  <si>
    <t>WILDERSMITH/ANNE</t>
  </si>
  <si>
    <t>LIM/KYUNGAH</t>
  </si>
  <si>
    <t>LEE/KANGSUNG</t>
  </si>
  <si>
    <t>NAMKUNG/SUK</t>
  </si>
  <si>
    <t>MENDEZ GALVAN/JORGE</t>
  </si>
  <si>
    <t>ARBO/ANTONIO</t>
  </si>
  <si>
    <t>ALFAROOBANDO/ANABELLE</t>
  </si>
  <si>
    <t>THOMAS/STEPHEN</t>
  </si>
  <si>
    <t>DEL/BKK/MAA</t>
  </si>
  <si>
    <t>PNH/BKK/PNH</t>
  </si>
  <si>
    <t>ICN/SEA/ICN</t>
  </si>
  <si>
    <t>ICN/CGK/BKK/ICN</t>
  </si>
  <si>
    <t>SIN/BKK/SIN</t>
  </si>
  <si>
    <t>KUL/BKK/KUL</t>
  </si>
  <si>
    <t>ICN/SIN/JNB/SIN/ICN</t>
  </si>
  <si>
    <t>JNB/BLZ/JNB</t>
  </si>
  <si>
    <t>ICN/MNL/ICN</t>
  </si>
  <si>
    <t>ICN/CDG/GVA/CDG/ICN</t>
  </si>
  <si>
    <t>ICN/LHR/GVA/LHR/ICN</t>
  </si>
  <si>
    <t>ICN/AUH/NBO/MBA</t>
  </si>
  <si>
    <t>MBA/NBO/BKK/ICN</t>
  </si>
  <si>
    <t>MEX/GRU/MEX</t>
  </si>
  <si>
    <t>ASU/GRU/ASU</t>
  </si>
  <si>
    <t>SJO/PTY/GRU/PTY/SJO</t>
  </si>
  <si>
    <t>SYR/EWR/GRU/EWR/SYR</t>
  </si>
  <si>
    <t>ICN/DXB/ACC/NBO/DXB</t>
  </si>
  <si>
    <t>행 레이블</t>
  </si>
  <si>
    <t>AF</t>
  </si>
  <si>
    <t>BA</t>
  </si>
  <si>
    <t>CM</t>
  </si>
  <si>
    <t>EK</t>
  </si>
  <si>
    <t>ET</t>
  </si>
  <si>
    <t>EY</t>
  </si>
  <si>
    <t>JJ</t>
  </si>
  <si>
    <t>KE</t>
  </si>
  <si>
    <t>KQ</t>
  </si>
  <si>
    <t>MH</t>
  </si>
  <si>
    <t>OZ</t>
  </si>
  <si>
    <t>PZ(HR)</t>
  </si>
  <si>
    <t>SQ</t>
  </si>
  <si>
    <t>TG</t>
  </si>
  <si>
    <t>UA</t>
  </si>
  <si>
    <t>(비어 있음)</t>
  </si>
  <si>
    <t>총합계</t>
  </si>
  <si>
    <t>합계 : Sub-Total
(C + D)</t>
  </si>
  <si>
    <t>KIM/JEROMEHAHN</t>
  </si>
  <si>
    <t>MOGENI/DANIELONDARI</t>
  </si>
  <si>
    <t>EXCLER/JEANLOUIS</t>
  </si>
  <si>
    <t>YOON/INKYU</t>
  </si>
  <si>
    <t>CHONG/CHEEKHEONGMR</t>
  </si>
  <si>
    <t>TESEMA/SAMUELTES</t>
  </si>
  <si>
    <t>SEO/HYEJIN</t>
  </si>
  <si>
    <t>DUONG/VEASNA</t>
  </si>
  <si>
    <t>GRACE YAP/SIEW</t>
  </si>
  <si>
    <t>LEANG/RITHEA</t>
  </si>
  <si>
    <t>THEKKEKARA/JACOBJOHN</t>
  </si>
  <si>
    <t>합계 : NO</t>
  </si>
  <si>
    <t>ACC/NBO/TNR</t>
  </si>
  <si>
    <t>ICN/AUH/NBO/AUH/ICN</t>
  </si>
  <si>
    <t>NBO/LOS/NBO</t>
  </si>
  <si>
    <t>TNR/NBO</t>
  </si>
  <si>
    <t>(모두)</t>
  </si>
  <si>
    <t>열 레이블</t>
  </si>
  <si>
    <t>gru</t>
    <phoneticPr fontId="6" type="noConversion"/>
  </si>
  <si>
    <t>AV</t>
  </si>
  <si>
    <t>SEA</t>
  </si>
  <si>
    <t>DAC</t>
  </si>
  <si>
    <t>ICN</t>
  </si>
  <si>
    <t>JNB</t>
  </si>
  <si>
    <t>MPM</t>
  </si>
  <si>
    <t>ULN</t>
  </si>
  <si>
    <t>SAO</t>
  </si>
  <si>
    <t>TPE</t>
  </si>
  <si>
    <t>HAN</t>
  </si>
  <si>
    <t>OUA</t>
  </si>
  <si>
    <t>SA</t>
  </si>
  <si>
    <t>SN</t>
  </si>
  <si>
    <t xml:space="preserve"> </t>
    <phoneticPr fontId="6" type="noConversion"/>
  </si>
  <si>
    <t xml:space="preserve"> </t>
    <phoneticPr fontId="6" type="noConversion"/>
  </si>
  <si>
    <t>PNR</t>
  </si>
  <si>
    <t>국제백신연구소 2026년 항공권 발권 내역 (2026. 01.01 - )</t>
  </si>
  <si>
    <t>국제백신연구소 2026년 4월 항공권 발권 내역 (2026. 04.01 - 04.30)</t>
  </si>
  <si>
    <t>Departure Date</t>
  </si>
  <si>
    <t>Cabin</t>
  </si>
  <si>
    <t>Taxes
(D)</t>
  </si>
  <si>
    <r>
      <t xml:space="preserve">Fees </t>
    </r>
    <r>
      <rPr>
        <sz val="8"/>
        <color theme="1"/>
        <rFont val="Calibri"/>
        <family val="2"/>
        <scheme val="minor"/>
      </rPr>
      <t>(Refund/Reissue)</t>
    </r>
  </si>
  <si>
    <r>
      <t xml:space="preserve">Remarks
</t>
    </r>
    <r>
      <rPr>
        <sz val="8"/>
        <color theme="1"/>
        <rFont val="Calibri"/>
        <family val="2"/>
        <scheme val="minor"/>
      </rPr>
      <t>(Refund/Reissue Notes)</t>
    </r>
  </si>
  <si>
    <t>Currency: KRW</t>
  </si>
  <si>
    <t>TAR/GAR No.</t>
  </si>
  <si>
    <t>Objective Code</t>
  </si>
  <si>
    <t>Published Fare
(A)</t>
  </si>
  <si>
    <t>Issuing Date</t>
  </si>
  <si>
    <r>
      <rPr>
        <b/>
        <sz val="9"/>
        <color theme="1"/>
        <rFont val="Calibri"/>
        <family val="2"/>
        <scheme val="minor"/>
      </rPr>
      <t xml:space="preserve">Emergency Service </t>
    </r>
    <r>
      <rPr>
        <b/>
        <sz val="10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(Y if applicable)</t>
    </r>
  </si>
  <si>
    <r>
      <t>Ticket Number</t>
    </r>
    <r>
      <rPr>
        <sz val="10"/>
        <color theme="1"/>
        <rFont val="Calibri"/>
        <family val="2"/>
        <scheme val="minor"/>
      </rPr>
      <t xml:space="preserve"> 
</t>
    </r>
    <r>
      <rPr>
        <sz val="8"/>
        <color theme="1"/>
        <rFont val="Calibri"/>
        <family val="2"/>
        <scheme val="minor"/>
      </rPr>
      <t>(13 digits)</t>
    </r>
  </si>
  <si>
    <r>
      <t xml:space="preserve">Document Type
</t>
    </r>
    <r>
      <rPr>
        <sz val="8"/>
        <color theme="1"/>
        <rFont val="Calibri"/>
        <family val="2"/>
        <scheme val="minor"/>
      </rPr>
      <t>(TAR or GAR)</t>
    </r>
  </si>
  <si>
    <r>
      <t xml:space="preserve">CO2 Emission
</t>
    </r>
    <r>
      <rPr>
        <sz val="8"/>
        <color theme="1"/>
        <rFont val="Calibri"/>
        <family val="2"/>
        <scheme val="minor"/>
      </rPr>
      <t>(kg)</t>
    </r>
  </si>
  <si>
    <t>Airfare
(C = A-B)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</si>
</sst>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#,##0;[Red]#,##0"/>
    <numFmt numFmtId="166" formatCode="#,##0_ "/>
    <numFmt numFmtId="167" formatCode="mm&quot;월&quot;\ dd&quot;일&quot;"/>
    <numFmt numFmtId="168" formatCode="#,##0_ ;[Red]\-#,##0\ "/>
    <numFmt numFmtId="169" formatCode="_(* #,##0_);_(* \(#,##0\);_(* &quot;-&quot;??_);_(@_)"/>
  </numFmts>
  <fonts count="19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charset val="129"/>
      <scheme val="minor"/>
    </font>
    <font>
      <sz val="10"/>
      <name val="Calibri"/>
      <family val="3"/>
      <charset val="129"/>
      <scheme val="minor"/>
    </font>
    <font>
      <sz val="11"/>
      <color rgb="FFFF0000"/>
      <name val="Calibri"/>
      <family val="2"/>
      <charset val="129"/>
      <scheme val="minor"/>
    </font>
    <font>
      <sz val="10"/>
      <name val="Cambria"/>
      <family val="3"/>
      <charset val="129"/>
      <scheme val="major"/>
    </font>
    <font>
      <sz val="10"/>
      <color theme="1"/>
      <name val="Calibri"/>
      <family val="2"/>
      <charset val="129"/>
      <scheme val="minor"/>
    </font>
    <font>
      <b/>
      <sz val="11"/>
      <name val="Calibri"/>
      <family val="3"/>
      <charset val="129"/>
      <scheme val="minor"/>
    </font>
    <font>
      <sz val="10"/>
      <color theme="1"/>
      <name val="Calibri"/>
      <family val="3"/>
      <charset val="129"/>
      <scheme val="minor"/>
    </font>
    <font>
      <b/>
      <sz val="11"/>
      <color theme="1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sz val="11"/>
      <name val="Calibri"/>
      <family val="2"/>
      <charset val="129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0" fillId="0" borderId="0" xfId="0" applyNumberFormat="1" applyAlignment="1">
      <alignment vertical="center"/>
    </xf>
    <xf numFmtId="165" fontId="5" fillId="0" borderId="0" xfId="0" applyNumberFormat="1" applyFont="1" applyAlignment="1">
      <alignment vertical="center"/>
    </xf>
    <xf numFmtId="165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pivotButton="1"/>
    <xf numFmtId="0" fontId="0" fillId="7" borderId="0" xfId="0" applyFill="1" applyAlignment="1">
      <alignment horizontal="left"/>
    </xf>
    <xf numFmtId="0" fontId="0" fillId="7" borderId="0" xfId="0" applyFill="1"/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/>
    </xf>
    <xf numFmtId="167" fontId="0" fillId="0" borderId="1" xfId="0" applyNumberFormat="1" applyBorder="1" applyAlignment="1">
      <alignment horizontal="center" vertical="center"/>
    </xf>
    <xf numFmtId="0" fontId="1" fillId="0" borderId="0" xfId="11">
      <alignment vertical="center"/>
    </xf>
    <xf numFmtId="0" fontId="1" fillId="0" borderId="0" xfId="12">
      <alignment vertical="center"/>
    </xf>
    <xf numFmtId="0" fontId="1" fillId="8" borderId="0" xfId="12" applyFill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68" fontId="0" fillId="0" borderId="1" xfId="0" applyNumberFormat="1" applyBorder="1" applyAlignment="1">
      <alignment horizontal="center" vertical="center"/>
    </xf>
    <xf numFmtId="38" fontId="0" fillId="0" borderId="1" xfId="1" applyNumberFormat="1" applyFont="1" applyBorder="1" applyAlignment="1">
      <alignment horizontal="center" vertical="center"/>
    </xf>
    <xf numFmtId="38" fontId="0" fillId="6" borderId="1" xfId="0" applyNumberForma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/>
    </xf>
    <xf numFmtId="164" fontId="11" fillId="0" borderId="1" xfId="1" applyFont="1" applyBorder="1" applyAlignment="1">
      <alignment horizontal="center" vertical="center"/>
    </xf>
    <xf numFmtId="164" fontId="11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/>
    </xf>
    <xf numFmtId="38" fontId="8" fillId="0" borderId="1" xfId="1" applyNumberFormat="1" applyFont="1" applyBorder="1" applyAlignment="1">
      <alignment horizontal="center" vertical="center"/>
    </xf>
    <xf numFmtId="164" fontId="0" fillId="3" borderId="1" xfId="1" applyFont="1" applyFill="1" applyBorder="1" applyAlignment="1">
      <alignment horizontal="center" vertical="center"/>
    </xf>
    <xf numFmtId="164" fontId="8" fillId="0" borderId="1" xfId="1" applyFont="1" applyBorder="1" applyAlignment="1">
      <alignment horizontal="center" vertical="center"/>
    </xf>
    <xf numFmtId="38" fontId="15" fillId="0" borderId="1" xfId="1" applyNumberFormat="1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38" fontId="8" fillId="6" borderId="1" xfId="0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center" vertical="center" wrapText="1"/>
    </xf>
    <xf numFmtId="168" fontId="3" fillId="10" borderId="1" xfId="13" applyNumberFormat="1" applyFont="1" applyFill="1" applyBorder="1" applyAlignment="1">
      <alignment horizontal="center" vertical="center" wrapText="1"/>
    </xf>
    <xf numFmtId="168" fontId="14" fillId="4" borderId="1" xfId="1" applyNumberFormat="1" applyFont="1" applyFill="1" applyBorder="1" applyAlignment="1">
      <alignment horizontal="center" vertical="center"/>
    </xf>
    <xf numFmtId="168" fontId="7" fillId="0" borderId="1" xfId="1" applyNumberFormat="1" applyFont="1" applyBorder="1" applyAlignment="1">
      <alignment horizontal="right" vertical="center"/>
    </xf>
    <xf numFmtId="168" fontId="0" fillId="4" borderId="1" xfId="1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69" fontId="4" fillId="9" borderId="1" xfId="13" applyNumberFormat="1" applyFont="1" applyFill="1" applyBorder="1" applyAlignment="1">
      <alignment horizontal="center" vertical="center"/>
    </xf>
    <xf numFmtId="169" fontId="4" fillId="9" borderId="1" xfId="13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0" fillId="5" borderId="2" xfId="0" applyNumberFormat="1" applyFill="1" applyBorder="1" applyAlignment="1">
      <alignment horizontal="center" vertical="center"/>
    </xf>
    <xf numFmtId="166" fontId="0" fillId="5" borderId="3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0" fontId="0" fillId="5" borderId="2" xfId="0" applyNumberFormat="1" applyFill="1" applyBorder="1" applyAlignment="1">
      <alignment horizontal="center" vertical="center"/>
    </xf>
    <xf numFmtId="10" fontId="0" fillId="5" borderId="3" xfId="0" applyNumberFormat="1" applyFill="1" applyBorder="1" applyAlignment="1">
      <alignment horizontal="center" vertical="center"/>
    </xf>
    <xf numFmtId="165" fontId="0" fillId="5" borderId="2" xfId="0" applyNumberFormat="1" applyFill="1" applyBorder="1" applyAlignment="1">
      <alignment horizontal="center" vertical="center"/>
    </xf>
    <xf numFmtId="165" fontId="0" fillId="5" borderId="4" xfId="0" applyNumberFormat="1" applyFill="1" applyBorder="1" applyAlignment="1">
      <alignment horizontal="center" vertical="center"/>
    </xf>
    <xf numFmtId="165" fontId="0" fillId="5" borderId="3" xfId="0" applyNumberForma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right" vertical="center" indent="2"/>
    </xf>
    <xf numFmtId="0" fontId="4" fillId="9" borderId="4" xfId="0" applyFont="1" applyFill="1" applyBorder="1" applyAlignment="1">
      <alignment horizontal="right" vertical="center" indent="2"/>
    </xf>
    <xf numFmtId="0" fontId="4" fillId="9" borderId="3" xfId="0" applyFont="1" applyFill="1" applyBorder="1" applyAlignment="1">
      <alignment horizontal="right" vertical="center" indent="2"/>
    </xf>
    <xf numFmtId="0" fontId="4" fillId="0" borderId="0" xfId="0" applyFont="1" applyAlignment="1">
      <alignment horizontal="right" vertical="center"/>
    </xf>
  </cellXfs>
  <cellStyles count="14">
    <cellStyle name="Comma" xfId="13" builtinId="3"/>
    <cellStyle name="Comma [0]" xfId="1" builtinId="6"/>
    <cellStyle name="Normal" xfId="0" builtinId="0"/>
    <cellStyle name="쉼표 [0] 2" xfId="4" xr:uid="{00000000-0005-0000-0000-000002000000}"/>
    <cellStyle name="표준 10" xfId="11" xr:uid="{00000000-0005-0000-0000-000004000000}"/>
    <cellStyle name="표준 11" xfId="12" xr:uid="{00000000-0005-0000-0000-000005000000}"/>
    <cellStyle name="표준 2" xfId="3" xr:uid="{00000000-0005-0000-0000-000006000000}"/>
    <cellStyle name="표준 3" xfId="5" xr:uid="{00000000-0005-0000-0000-000007000000}"/>
    <cellStyle name="표준 4" xfId="6" xr:uid="{00000000-0005-0000-0000-000008000000}"/>
    <cellStyle name="표준 5" xfId="7" xr:uid="{00000000-0005-0000-0000-000009000000}"/>
    <cellStyle name="표준 6" xfId="8" xr:uid="{00000000-0005-0000-0000-00000A000000}"/>
    <cellStyle name="표준 7" xfId="9" xr:uid="{00000000-0005-0000-0000-00000B000000}"/>
    <cellStyle name="표준 8" xfId="2" xr:uid="{00000000-0005-0000-0000-00000C000000}"/>
    <cellStyle name="표준 9" xfId="10" xr:uid="{00000000-0005-0000-0000-00000D000000}"/>
  </cellStyles>
  <dxfs count="9"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ICA1" refreshedDate="42921.599413773147" createdVersion="4" refreshedVersion="4" minRefreshableVersion="3" recordCount="32" xr:uid="{00000000-000A-0000-FFFF-FFFF00000000}">
  <cacheSource type="worksheet">
    <worksheetSource ref="A3:Z22" sheet="Airfare, Invoice"/>
  </cacheSource>
  <cacheFields count="21">
    <cacheField name="NO" numFmtId="0">
      <sharedItems containsSemiMixedTypes="0" containsString="0" containsNumber="1" containsInteger="1" minValue="1" maxValue="32"/>
    </cacheField>
    <cacheField name="Name" numFmtId="0">
      <sharedItems containsBlank="1" count="20">
        <s v="THEKKEKARA/JACOBJOHN"/>
        <s v="LEANG/RITHEA"/>
        <s v="TESEMA/SAMUELTES"/>
        <s v="YOON/INKYU"/>
        <m/>
        <s v="WILDERSMITH/ANNE"/>
        <s v="LIM/KYUNGAH"/>
        <s v="CHONG/CHEEKHEONGMR"/>
        <s v="DUONG/VEASNA"/>
        <s v="SEO/HYEJIN"/>
        <s v="KIM/JEROMEHAHN"/>
        <s v="GRACE YAP/SIEW"/>
        <s v="LEE/KANGSUNG"/>
        <s v="NAMKUNG/SUK"/>
        <s v="MENDEZ GALVAN/JORGE"/>
        <s v="ARBO/ANTONIO"/>
        <s v="ALFAROOBANDO/ANABELLE"/>
        <s v="THOMAS/STEPHEN"/>
        <s v="MOGENI/DANIELONDARI"/>
        <s v="EXCLER/JEANLOUIS"/>
      </sharedItems>
    </cacheField>
    <cacheField name="TAR/GAR No" numFmtId="0">
      <sharedItems containsBlank="1"/>
    </cacheField>
    <cacheField name="Objective _x000a_Code" numFmtId="0">
      <sharedItems containsBlank="1"/>
    </cacheField>
    <cacheField name="Issuing _x000a_Date" numFmtId="0">
      <sharedItems containsBlank="1"/>
    </cacheField>
    <cacheField name="Route" numFmtId="0">
      <sharedItems containsBlank="1" count="23">
        <s v="DEL/BKK/MAA"/>
        <s v="PNH/BKK/PNH"/>
        <s v="ICN/SEA/ICN"/>
        <s v="ICN/CGK/BKK/ICN"/>
        <m/>
        <s v="SIN/BKK/SIN"/>
        <s v="KUL/BKK/KUL"/>
        <s v="ICN/SIN/JNB/SIN/ICN"/>
        <s v="JNB/BLZ/JNB"/>
        <s v="ICN/CDG/GVA/CDG/ICN"/>
        <s v="ICN/LHR/GVA/LHR/ICN"/>
        <s v="ICN/AUH/NBO/MBA"/>
        <s v="MBA/NBO/BKK/ICN"/>
        <s v="MEX/GRU/MEX"/>
        <s v="ASU/GRU/ASU"/>
        <s v="SJO/PTY/GRU/PTY/SJO"/>
        <s v="SYR/EWR/GRU/EWR/SYR"/>
        <s v="ICN/DXB/ACC/NBO/DXB"/>
        <s v="ACC/NBO/TNR"/>
        <s v="TNR/NBO"/>
        <s v="ICN/AUH/NBO/AUH/ICN"/>
        <s v="NBO/LOS/NBO"/>
        <s v="ICN/MNL/ICN"/>
      </sharedItems>
    </cacheField>
    <cacheField name="Carrier" numFmtId="0">
      <sharedItems containsBlank="1" count="16">
        <s v="TG"/>
        <s v="OZ"/>
        <s v="KE"/>
        <m/>
        <s v="SQ"/>
        <s v="MH"/>
        <s v="ET"/>
        <s v="AF"/>
        <s v="BA"/>
        <s v="EY"/>
        <s v="KQ"/>
        <s v="JJ"/>
        <s v="PZ(HR)"/>
        <s v="CM"/>
        <s v="UA"/>
        <s v="EK"/>
      </sharedItems>
    </cacheField>
    <cacheField name="Class" numFmtId="0">
      <sharedItems containsBlank="1"/>
    </cacheField>
    <cacheField name="Booking Class" numFmtId="0">
      <sharedItems containsBlank="1"/>
    </cacheField>
    <cacheField name="Date of _x000a_Departure" numFmtId="16">
      <sharedItems containsNonDate="0" containsDate="1" containsString="0" containsBlank="1" minDate="2017-06-12T00:00:00" maxDate="2017-09-03T00:00:00"/>
    </cacheField>
    <cacheField name="List Price (공시요금, A)" numFmtId="0">
      <sharedItems containsString="0" containsBlank="1" containsNumber="1" containsInteger="1" minValue="0" maxValue="12039900"/>
    </cacheField>
    <cacheField name="Discount_x000a_(B)" numFmtId="38">
      <sharedItems containsString="0" containsBlank="1" containsNumber="1" containsInteger="1" minValue="0" maxValue="331400"/>
    </cacheField>
    <cacheField name="Airfare _x000a_amount_x000a_(C= A-B)" numFmtId="3">
      <sharedItems containsSemiMixedTypes="0" containsString="0" containsNumber="1" containsInteger="1" minValue="-220200" maxValue="12039900"/>
    </cacheField>
    <cacheField name="Tax_x000a_(D)" numFmtId="0">
      <sharedItems containsString="0" containsBlank="1" containsNumber="1" containsInteger="1" minValue="0" maxValue="747500"/>
    </cacheField>
    <cacheField name="Sub-Total_x000a_(C + D)" numFmtId="164">
      <sharedItems containsSemiMixedTypes="0" containsString="0" containsNumber="1" containsInteger="1" minValue="-220200" maxValue="12157000" count="28">
        <n v="914900"/>
        <n v="0"/>
        <n v="1173600"/>
        <n v="-220200"/>
        <n v="617100"/>
        <n v="57200"/>
        <n v="672900"/>
        <n v="246100"/>
        <n v="294300"/>
        <n v="1482500"/>
        <n v="479200"/>
        <n v="2255600"/>
        <n v="3916000"/>
        <n v="325900"/>
        <n v="1301200"/>
        <n v="1201600"/>
        <n v="6100"/>
        <n v="2541100"/>
        <n v="741700"/>
        <n v="1597100"/>
        <n v="12157000"/>
        <n v="2381500"/>
        <n v="1124300"/>
        <n v="656100"/>
        <n v="1838200"/>
        <n v="663000"/>
        <n v="330500"/>
        <n v="462000"/>
      </sharedItems>
    </cacheField>
    <cacheField name="TASF" numFmtId="165">
      <sharedItems containsString="0" containsBlank="1" containsNumber="1" containsInteger="1" minValue="0" maxValue="240800"/>
    </cacheField>
    <cacheField name="Visa Fee" numFmtId="0">
      <sharedItems containsNonDate="0" containsString="0" containsBlank="1"/>
    </cacheField>
    <cacheField name="Refund amount" numFmtId="0">
      <sharedItems containsNonDate="0" containsString="0" containsBlank="1"/>
    </cacheField>
    <cacheField name="각종 (환불등)_x000a_수수료" numFmtId="0">
      <sharedItems containsString="0" containsBlank="1" containsNumber="1" containsInteger="1" minValue="56500" maxValue="70000"/>
    </cacheField>
    <cacheField name="TOTAL" numFmtId="164">
      <sharedItems containsString="0" containsBlank="1" containsNumber="1" containsInteger="1" minValue="-220200" maxValue="12397800"/>
    </cacheField>
    <cacheField name="Remarks_x000a_(재발행, 환불등 표시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n v="1"/>
    <x v="0"/>
    <s v="DVI-201704-0002"/>
    <s v="DESAN05152-010"/>
    <s v="2017.06.02"/>
    <x v="0"/>
    <x v="0"/>
    <s v="Business"/>
    <s v="JJ"/>
    <d v="2017-06-21T00:00:00"/>
    <n v="790200"/>
    <n v="0"/>
    <n v="790200"/>
    <n v="124700"/>
    <x v="0"/>
    <n v="15900"/>
    <m/>
    <m/>
    <m/>
    <n v="930800"/>
    <s v=" "/>
  </r>
  <r>
    <n v="2"/>
    <x v="1"/>
    <s v="DVI-201704-0002"/>
    <s v="DESAN05152-010"/>
    <s v="2017.06.02"/>
    <x v="1"/>
    <x v="0"/>
    <s v="Economy"/>
    <s v="QQ"/>
    <d v="2017-06-21T00:00:00"/>
    <n v="0"/>
    <n v="0"/>
    <n v="0"/>
    <n v="0"/>
    <x v="1"/>
    <n v="4900"/>
    <m/>
    <m/>
    <n v="56500"/>
    <n v="61400"/>
    <s v="Refund"/>
  </r>
  <r>
    <n v="3"/>
    <x v="2"/>
    <s v="CDR-201705-0043"/>
    <s v="TYBMG05110-010"/>
    <s v="2017.06.05"/>
    <x v="2"/>
    <x v="1"/>
    <s v="Economy"/>
    <s v="KS"/>
    <d v="2017-06-12T00:00:00"/>
    <n v="1075000"/>
    <n v="0"/>
    <n v="1075000"/>
    <n v="98600"/>
    <x v="2"/>
    <n v="21500"/>
    <m/>
    <m/>
    <m/>
    <n v="1195100"/>
    <m/>
  </r>
  <r>
    <n v="4"/>
    <x v="3"/>
    <s v="SCI-201705-0018"/>
    <s v="DESAN05152-010"/>
    <s v="2017.06.07"/>
    <x v="3"/>
    <x v="2"/>
    <m/>
    <s v="EH"/>
    <d v="2017-06-18T00:00:00"/>
    <n v="0"/>
    <n v="0"/>
    <n v="0"/>
    <n v="0"/>
    <x v="1"/>
    <n v="0"/>
    <m/>
    <m/>
    <n v="70000"/>
    <n v="70000"/>
    <s v="Reissue"/>
  </r>
  <r>
    <n v="5"/>
    <x v="4"/>
    <m/>
    <m/>
    <m/>
    <x v="4"/>
    <x v="3"/>
    <m/>
    <m/>
    <m/>
    <m/>
    <m/>
    <n v="-220200"/>
    <m/>
    <x v="3"/>
    <n v="0"/>
    <m/>
    <m/>
    <m/>
    <n v="-220200"/>
    <s v="Refund"/>
  </r>
  <r>
    <n v="6"/>
    <x v="5"/>
    <s v="DVI-201704-0002"/>
    <s v="DESAN05152-010"/>
    <s v="2017.06.07"/>
    <x v="5"/>
    <x v="4"/>
    <s v="Economy"/>
    <s v="WY"/>
    <d v="2017-06-22T00:00:00"/>
    <n v="562900"/>
    <n v="0"/>
    <n v="562900"/>
    <n v="54200"/>
    <x v="4"/>
    <n v="11300"/>
    <m/>
    <m/>
    <m/>
    <n v="628400"/>
    <m/>
  </r>
  <r>
    <n v="7"/>
    <x v="4"/>
    <m/>
    <m/>
    <s v="2017.06.08"/>
    <x v="5"/>
    <x v="4"/>
    <s v="Economy"/>
    <s v="WY"/>
    <d v="2017-06-21T00:00:00"/>
    <n v="1100"/>
    <n v="0"/>
    <n v="1100"/>
    <n v="56100"/>
    <x v="5"/>
    <n v="100"/>
    <m/>
    <m/>
    <m/>
    <n v="57300"/>
    <s v="Date ch / Reissue"/>
  </r>
  <r>
    <n v="8"/>
    <x v="6"/>
    <s v="DVI-201706-0002"/>
    <s v="DESAN05152-010"/>
    <s v="2017.06.08"/>
    <x v="3"/>
    <x v="2"/>
    <s v="Economy"/>
    <s v="EE"/>
    <d v="2017-06-18T00:00:00"/>
    <n v="620000"/>
    <n v="0"/>
    <n v="620000"/>
    <n v="52900"/>
    <x v="6"/>
    <n v="12400"/>
    <m/>
    <m/>
    <m/>
    <n v="685300"/>
    <m/>
  </r>
  <r>
    <n v="9"/>
    <x v="7"/>
    <s v="DVI-201704-0002"/>
    <s v="DESAN05152-010"/>
    <s v="2017.06.08"/>
    <x v="6"/>
    <x v="5"/>
    <s v="Economy"/>
    <s v="LV"/>
    <d v="2017-06-21T00:00:00"/>
    <n v="209700"/>
    <n v="0"/>
    <n v="209700"/>
    <n v="36400"/>
    <x v="7"/>
    <n v="4200"/>
    <m/>
    <m/>
    <m/>
    <n v="250300"/>
    <m/>
  </r>
  <r>
    <n v="10"/>
    <x v="8"/>
    <s v="DVI-201704-0002"/>
    <s v="DESAN05152-010"/>
    <s v="2017.06.08"/>
    <x v="1"/>
    <x v="0"/>
    <s v="Economy"/>
    <s v="QQ"/>
    <d v="2017-06-21T00:00:00"/>
    <n v="239700"/>
    <n v="0"/>
    <n v="239700"/>
    <n v="54600"/>
    <x v="8"/>
    <n v="4800"/>
    <m/>
    <m/>
    <m/>
    <n v="299100"/>
    <m/>
  </r>
  <r>
    <n v="11"/>
    <x v="9"/>
    <s v="EPD-201706-0012"/>
    <s v="CHBMG02050-010"/>
    <s v="2017.06.09"/>
    <x v="7"/>
    <x v="4"/>
    <s v="Economy"/>
    <s v="MMMM"/>
    <d v="2017-06-19T00:00:00"/>
    <n v="1510000"/>
    <n v="105700"/>
    <n v="1404300"/>
    <n v="78200"/>
    <x v="9"/>
    <n v="28100"/>
    <m/>
    <m/>
    <m/>
    <n v="1510600"/>
    <s v="IVR"/>
  </r>
  <r>
    <n v="12"/>
    <x v="4"/>
    <m/>
    <m/>
    <m/>
    <x v="8"/>
    <x v="6"/>
    <s v="Economy"/>
    <s v="HH"/>
    <d v="2017-06-20T00:00:00"/>
    <n v="174500"/>
    <n v="0"/>
    <n v="174500"/>
    <n v="304700"/>
    <x v="10"/>
    <n v="3500"/>
    <m/>
    <m/>
    <m/>
    <n v="482700"/>
    <m/>
  </r>
  <r>
    <n v="13"/>
    <x v="6"/>
    <s v="DVI-201706-0001"/>
    <s v="DEBMG05158-020"/>
    <s v="2017.06.12"/>
    <x v="9"/>
    <x v="7"/>
    <s v="Premium_x000a_Economy"/>
    <s v="AWKK"/>
    <d v="2017-06-27T00:00:00"/>
    <n v="1735600"/>
    <n v="0"/>
    <n v="1735600"/>
    <n v="520000"/>
    <x v="11"/>
    <n v="34800"/>
    <m/>
    <m/>
    <m/>
    <n v="2290400"/>
    <m/>
  </r>
  <r>
    <n v="14"/>
    <x v="10"/>
    <s v="DGO-201705-0025"/>
    <s v="ZZZZZ06830-020"/>
    <s v="2017.06.12"/>
    <x v="10"/>
    <x v="8"/>
    <s v="Business"/>
    <s v="RJJD"/>
    <d v="2017-06-20T00:00:00"/>
    <n v="3168500"/>
    <n v="0"/>
    <n v="3168500"/>
    <n v="747500"/>
    <x v="12"/>
    <n v="63400"/>
    <m/>
    <m/>
    <m/>
    <n v="3979400"/>
    <m/>
  </r>
  <r>
    <n v="15"/>
    <x v="11"/>
    <s v="DVI-201704-0002"/>
    <s v="DESAN05152-010"/>
    <s v="2017.06.14"/>
    <x v="5"/>
    <x v="0"/>
    <s v="Economy"/>
    <s v="QQ"/>
    <d v="2017-06-21T00:00:00"/>
    <n v="271300"/>
    <n v="0"/>
    <n v="271300"/>
    <n v="54600"/>
    <x v="13"/>
    <n v="5500"/>
    <m/>
    <m/>
    <m/>
    <n v="331400"/>
    <m/>
  </r>
  <r>
    <n v="16"/>
    <x v="12"/>
    <s v="BDM-201706-0010"/>
    <s v="DEBMG05158-010"/>
    <s v="2017.06.16"/>
    <x v="11"/>
    <x v="9"/>
    <s v="Economy"/>
    <s v="QQQ"/>
    <d v="2017-06-25T00:00:00"/>
    <n v="1061900"/>
    <n v="0"/>
    <n v="1061900"/>
    <n v="239300"/>
    <x v="14"/>
    <n v="21300"/>
    <m/>
    <m/>
    <m/>
    <n v="1322500"/>
    <m/>
  </r>
  <r>
    <n v="17"/>
    <x v="4"/>
    <m/>
    <m/>
    <s v="2017.06.16"/>
    <x v="12"/>
    <x v="10"/>
    <s v="Economy"/>
    <s v="LLH"/>
    <d v="2017-06-30T00:00:00"/>
    <n v="942500"/>
    <n v="0"/>
    <n v="942500"/>
    <n v="259100"/>
    <x v="15"/>
    <n v="0"/>
    <m/>
    <m/>
    <m/>
    <n v="1201600"/>
    <m/>
  </r>
  <r>
    <n v="18"/>
    <x v="4"/>
    <m/>
    <m/>
    <s v="2017.06.19"/>
    <x v="12"/>
    <x v="10"/>
    <s v="Economy"/>
    <s v="LLH"/>
    <d v="2017-06-30T00:00:00"/>
    <n v="4700"/>
    <n v="0"/>
    <n v="4700"/>
    <n v="1400"/>
    <x v="16"/>
    <n v="0"/>
    <m/>
    <m/>
    <m/>
    <n v="6100"/>
    <s v="Schedule ch"/>
  </r>
  <r>
    <n v="19"/>
    <x v="13"/>
    <s v="DVI-201706-0013"/>
    <s v="DEBMG05158-010"/>
    <s v="2017.06.16"/>
    <x v="11"/>
    <x v="9"/>
    <s v="Economy"/>
    <s v="QQQ"/>
    <d v="2017-06-25T00:00:00"/>
    <n v="1061900"/>
    <n v="0"/>
    <n v="1061900"/>
    <n v="239300"/>
    <x v="14"/>
    <n v="21300"/>
    <m/>
    <m/>
    <m/>
    <n v="1322500"/>
    <m/>
  </r>
  <r>
    <n v="20"/>
    <x v="4"/>
    <m/>
    <m/>
    <s v="2017.06.16"/>
    <x v="12"/>
    <x v="10"/>
    <s v="Economy"/>
    <s v="LLH"/>
    <d v="2017-06-30T00:00:00"/>
    <n v="942500"/>
    <n v="0"/>
    <n v="942500"/>
    <n v="259100"/>
    <x v="15"/>
    <n v="0"/>
    <m/>
    <m/>
    <m/>
    <n v="1201600"/>
    <m/>
  </r>
  <r>
    <n v="21"/>
    <x v="4"/>
    <m/>
    <m/>
    <s v="2017.06.19"/>
    <x v="12"/>
    <x v="10"/>
    <s v="Economy"/>
    <s v="LLH"/>
    <d v="2017-06-30T00:00:00"/>
    <n v="4700"/>
    <n v="0"/>
    <n v="4700"/>
    <n v="1400"/>
    <x v="16"/>
    <n v="0"/>
    <m/>
    <m/>
    <m/>
    <n v="6100"/>
    <s v="Schedule ch"/>
  </r>
  <r>
    <n v="22"/>
    <x v="14"/>
    <s v="DVI-201705-0025"/>
    <s v="DESAN05152-010"/>
    <s v="2017.06.27"/>
    <x v="13"/>
    <x v="11"/>
    <s v="Business"/>
    <s v="VV"/>
    <d v="2017-08-01T00:00:00"/>
    <n v="2328000"/>
    <n v="0"/>
    <n v="2328000"/>
    <n v="213100"/>
    <x v="17"/>
    <n v="46600"/>
    <m/>
    <m/>
    <m/>
    <n v="2587700"/>
    <m/>
  </r>
  <r>
    <n v="23"/>
    <x v="15"/>
    <s v="DVI-201705-0025"/>
    <s v="DESAN05152-010"/>
    <s v="2017.06.28"/>
    <x v="14"/>
    <x v="12"/>
    <s v="Economy"/>
    <s v="KK"/>
    <d v="2017-08-02T00:00:00"/>
    <n v="655300"/>
    <n v="0"/>
    <n v="655300"/>
    <n v="86400"/>
    <x v="18"/>
    <n v="13200"/>
    <m/>
    <m/>
    <m/>
    <n v="754900"/>
    <m/>
  </r>
  <r>
    <n v="24"/>
    <x v="16"/>
    <s v="DVI-201705-0025"/>
    <s v="DESAN05152-010"/>
    <s v="2017.06.28"/>
    <x v="15"/>
    <x v="13"/>
    <s v="Economy"/>
    <s v="QQQQ"/>
    <d v="2017-08-02T00:00:00"/>
    <n v="1440100"/>
    <n v="0"/>
    <n v="1440100"/>
    <n v="157000"/>
    <x v="19"/>
    <n v="28900"/>
    <m/>
    <m/>
    <m/>
    <n v="1626000"/>
    <m/>
  </r>
  <r>
    <n v="25"/>
    <x v="17"/>
    <s v="DVI-201705-0025"/>
    <s v="DESAN05152-010"/>
    <s v="2017.06.29"/>
    <x v="16"/>
    <x v="14"/>
    <s v="Economy_x000a_Business"/>
    <s v="YCCY"/>
    <d v="2017-08-02T00:00:00"/>
    <n v="12039900"/>
    <n v="0"/>
    <n v="12039900"/>
    <n v="117100"/>
    <x v="20"/>
    <n v="240800"/>
    <m/>
    <m/>
    <m/>
    <n v="12397800"/>
    <m/>
  </r>
  <r>
    <n v="26"/>
    <x v="18"/>
    <s v="EPD-201706-0073"/>
    <s v="TYBMG05102-050(50%)_x000a_ TYBMG05102-100(50%)"/>
    <s v="2017.06.30"/>
    <x v="17"/>
    <x v="15"/>
    <s v="Economy"/>
    <s v="WWK"/>
    <d v="2017-08-14T00:00:00"/>
    <n v="2101000"/>
    <n v="208400"/>
    <n v="1892600"/>
    <n v="488900"/>
    <x v="21"/>
    <n v="37900"/>
    <m/>
    <m/>
    <m/>
    <n v="2419400"/>
    <s v="UNICORN FARE"/>
  </r>
  <r>
    <n v="27"/>
    <x v="4"/>
    <m/>
    <m/>
    <s v="2017.06.30"/>
    <x v="18"/>
    <x v="10"/>
    <s v="Economy"/>
    <s v="LL"/>
    <d v="2017-08-25T00:00:00"/>
    <n v="770300"/>
    <m/>
    <n v="770300"/>
    <n v="354000"/>
    <x v="22"/>
    <n v="0"/>
    <m/>
    <m/>
    <m/>
    <n v="1124300"/>
    <m/>
  </r>
  <r>
    <n v="28"/>
    <x v="4"/>
    <m/>
    <m/>
    <s v="2017.06.30"/>
    <x v="19"/>
    <x v="10"/>
    <s v="Economy"/>
    <s v="T"/>
    <d v="2017-09-02T00:00:00"/>
    <n v="464000"/>
    <m/>
    <n v="464000"/>
    <n v="192100"/>
    <x v="23"/>
    <n v="0"/>
    <m/>
    <m/>
    <m/>
    <n v="656100"/>
    <m/>
  </r>
  <r>
    <n v="29"/>
    <x v="18"/>
    <s v=" "/>
    <s v="PERSONAL"/>
    <s v="2017.06.16"/>
    <x v="20"/>
    <x v="9"/>
    <s v="Economy"/>
    <s v="KKQQ"/>
    <d v="2017-06-30T00:00:00"/>
    <n v="1662800"/>
    <n v="331400"/>
    <n v="1331400"/>
    <n v="506800"/>
    <x v="24"/>
    <n v="0"/>
    <m/>
    <m/>
    <m/>
    <m/>
    <s v="UNICORN FARE"/>
  </r>
  <r>
    <n v="30"/>
    <x v="4"/>
    <m/>
    <m/>
    <s v="2017.06.16"/>
    <x v="21"/>
    <x v="10"/>
    <s v="Economy"/>
    <s v="NN"/>
    <d v="2017-07-02T00:00:00"/>
    <n v="321300"/>
    <m/>
    <n v="321300"/>
    <n v="341700"/>
    <x v="25"/>
    <n v="0"/>
    <m/>
    <m/>
    <m/>
    <m/>
    <m/>
  </r>
  <r>
    <n v="31"/>
    <x v="19"/>
    <m/>
    <s v="PERSONAL"/>
    <s v="2017.06.09"/>
    <x v="22"/>
    <x v="2"/>
    <s v="Economy"/>
    <s v="UU"/>
    <d v="2017-06-27T00:00:00"/>
    <n v="290000"/>
    <n v="0"/>
    <n v="290000"/>
    <n v="40500"/>
    <x v="26"/>
    <m/>
    <m/>
    <m/>
    <m/>
    <m/>
    <m/>
  </r>
  <r>
    <n v="32"/>
    <x v="19"/>
    <m/>
    <s v="PERSONAL"/>
    <s v="2017.06.09"/>
    <x v="22"/>
    <x v="1"/>
    <s v="Economy"/>
    <s v="VE"/>
    <d v="2017-07-14T00:00:00"/>
    <n v="421500"/>
    <n v="0"/>
    <n v="421500"/>
    <n v="40500"/>
    <x v="27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피벗 테이블13" cacheId="1" applyNumberFormats="0" applyBorderFormats="0" applyFontFormats="0" applyPatternFormats="0" applyAlignmentFormats="0" applyWidthHeightFormats="1" dataCaption="값" updatedVersion="4" minRefreshableVersion="3" useAutoFormatting="1" itemPrintTitles="1" createdVersion="4" indent="0" outline="1" outlineData="1" multipleFieldFilters="0">
  <location ref="A3:B27" firstHeaderRow="1" firstDataRow="1" firstDataCol="1"/>
  <pivotFields count="21">
    <pivotField showAll="0"/>
    <pivotField showAll="0">
      <items count="21">
        <item x="16"/>
        <item x="15"/>
        <item x="7"/>
        <item x="8"/>
        <item x="19"/>
        <item x="11"/>
        <item x="10"/>
        <item x="1"/>
        <item x="12"/>
        <item x="6"/>
        <item x="14"/>
        <item x="18"/>
        <item x="13"/>
        <item x="9"/>
        <item x="2"/>
        <item x="0"/>
        <item x="17"/>
        <item x="5"/>
        <item x="3"/>
        <item x="4"/>
        <item t="default"/>
      </items>
    </pivotField>
    <pivotField showAll="0"/>
    <pivotField showAll="0"/>
    <pivotField showAll="0"/>
    <pivotField axis="axisRow" showAll="0">
      <items count="24">
        <item x="18"/>
        <item x="14"/>
        <item x="0"/>
        <item x="20"/>
        <item x="11"/>
        <item x="9"/>
        <item x="3"/>
        <item x="17"/>
        <item x="10"/>
        <item x="22"/>
        <item x="2"/>
        <item x="7"/>
        <item x="8"/>
        <item x="6"/>
        <item x="12"/>
        <item x="13"/>
        <item x="21"/>
        <item x="1"/>
        <item x="5"/>
        <item x="15"/>
        <item x="16"/>
        <item x="19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numFmtId="3" showAll="0"/>
    <pivotField showAll="0"/>
    <pivotField dataField="1" numFmtId="164"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합계 : Sub-Total_x000a_(C + D)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피벗 테이블11" cacheId="1" applyNumberFormats="0" applyBorderFormats="0" applyFontFormats="0" applyPatternFormats="0" applyAlignmentFormats="0" applyWidthHeightFormats="1" dataCaption="값" updatedVersion="4" minRefreshableVersion="3" useAutoFormatting="1" itemPrintTitles="1" createdVersion="4" indent="0" outline="1" outlineData="1" multipleFieldFilters="0">
  <location ref="A4:R26" firstHeaderRow="1" firstDataRow="2" firstDataCol="1" rowPageCount="1" colPageCount="1"/>
  <pivotFields count="21">
    <pivotField showAll="0"/>
    <pivotField axis="axisRow" showAll="0">
      <items count="21">
        <item x="16"/>
        <item x="15"/>
        <item x="7"/>
        <item x="8"/>
        <item x="19"/>
        <item x="11"/>
        <item x="10"/>
        <item x="1"/>
        <item x="12"/>
        <item x="6"/>
        <item x="14"/>
        <item x="18"/>
        <item x="13"/>
        <item x="9"/>
        <item x="2"/>
        <item x="0"/>
        <item x="17"/>
        <item x="5"/>
        <item x="3"/>
        <item x="4"/>
        <item t="default"/>
      </items>
    </pivotField>
    <pivotField showAll="0"/>
    <pivotField showAll="0"/>
    <pivotField showAll="0"/>
    <pivotField showAll="0">
      <items count="24">
        <item x="18"/>
        <item x="14"/>
        <item x="0"/>
        <item x="20"/>
        <item x="11"/>
        <item x="9"/>
        <item x="3"/>
        <item x="17"/>
        <item x="10"/>
        <item x="22"/>
        <item x="2"/>
        <item x="7"/>
        <item x="8"/>
        <item x="6"/>
        <item x="12"/>
        <item x="13"/>
        <item x="21"/>
        <item x="1"/>
        <item x="5"/>
        <item x="15"/>
        <item x="16"/>
        <item x="19"/>
        <item x="4"/>
        <item t="default"/>
      </items>
    </pivotField>
    <pivotField axis="axisCol" showAll="0">
      <items count="17">
        <item x="7"/>
        <item x="8"/>
        <item x="13"/>
        <item x="15"/>
        <item x="6"/>
        <item x="9"/>
        <item x="11"/>
        <item x="2"/>
        <item x="10"/>
        <item x="5"/>
        <item x="1"/>
        <item x="12"/>
        <item x="4"/>
        <item x="0"/>
        <item x="14"/>
        <item x="3"/>
        <item t="default"/>
      </items>
    </pivotField>
    <pivotField showAll="0"/>
    <pivotField showAll="0"/>
    <pivotField showAll="0"/>
    <pivotField showAll="0"/>
    <pivotField showAll="0"/>
    <pivotField numFmtId="3" showAll="0"/>
    <pivotField showAll="0"/>
    <pivotField axis="axisPage" dataField="1" numFmtId="164" showAll="0">
      <items count="29">
        <item x="3"/>
        <item x="1"/>
        <item x="16"/>
        <item x="5"/>
        <item x="7"/>
        <item x="8"/>
        <item x="13"/>
        <item x="26"/>
        <item x="27"/>
        <item x="10"/>
        <item x="4"/>
        <item x="23"/>
        <item x="25"/>
        <item x="6"/>
        <item x="18"/>
        <item x="0"/>
        <item x="22"/>
        <item x="2"/>
        <item x="15"/>
        <item x="14"/>
        <item x="9"/>
        <item x="19"/>
        <item x="24"/>
        <item x="11"/>
        <item x="21"/>
        <item x="17"/>
        <item x="12"/>
        <item x="2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6"/>
  </colFields>
  <col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colItems>
  <pageFields count="1">
    <pageField fld="14" hier="-1"/>
  </pageFields>
  <dataFields count="1">
    <dataField name="합계 : Sub-Total_x000a_(C + D)" fld="14" baseField="0" baseItem="0"/>
  </dataFields>
  <formats count="9">
    <format dxfId="8">
      <pivotArea dataOnly="0" fieldPosition="0">
        <references count="1">
          <reference field="1" count="1">
            <x v="11"/>
          </reference>
        </references>
      </pivotArea>
    </format>
    <format dxfId="7">
      <pivotArea dataOnly="0" fieldPosition="0">
        <references count="1">
          <reference field="1" count="1">
            <x v="9"/>
          </reference>
        </references>
      </pivotArea>
    </format>
    <format dxfId="6">
      <pivotArea dataOnly="0" fieldPosition="0">
        <references count="1">
          <reference field="1" count="1">
            <x v="4"/>
          </reference>
        </references>
      </pivotArea>
    </format>
    <format dxfId="5">
      <pivotArea dataOnly="0" labelOnly="1" fieldPosition="0">
        <references count="1">
          <reference field="1" count="1">
            <x v="6"/>
          </reference>
        </references>
      </pivotArea>
    </format>
    <format dxfId="4">
      <pivotArea dataOnly="0" labelOnly="1" fieldPosition="0">
        <references count="1">
          <reference field="1" count="1">
            <x v="16"/>
          </reference>
        </references>
      </pivotArea>
    </format>
    <format dxfId="3">
      <pivotArea dataOnly="0" labelOnly="1" fieldPosition="0">
        <references count="1">
          <reference field="1" count="1">
            <x v="0"/>
          </reference>
        </references>
      </pivotArea>
    </format>
    <format dxfId="2">
      <pivotArea dataOnly="0" labelOnly="1" fieldPosition="0">
        <references count="1">
          <reference field="1" count="1">
            <x v="13"/>
          </reference>
        </references>
      </pivotArea>
    </format>
    <format dxfId="1">
      <pivotArea dataOnly="0" labelOnly="1" fieldPosition="0">
        <references count="1">
          <reference field="1" count="1">
            <x v="8"/>
          </reference>
        </references>
      </pivotArea>
    </format>
    <format dxfId="0">
      <pivotArea dataOnly="0" labelOnly="1" fieldPosition="0">
        <references count="1">
          <reference field="1" count="1">
            <x v="1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피벗 테이블6" cacheId="1" applyNumberFormats="0" applyBorderFormats="0" applyFontFormats="0" applyPatternFormats="0" applyAlignmentFormats="0" applyWidthHeightFormats="1" dataCaption="값" updatedVersion="4" minRefreshableVersion="3" useAutoFormatting="1" itemPrintTitles="1" createdVersion="4" indent="0" outline="1" outlineData="1" multipleFieldFilters="0">
  <location ref="A3:C20" firstHeaderRow="0" firstDataRow="1" firstDataCol="1"/>
  <pivotFields count="21">
    <pivotField dataField="1" showAll="0"/>
    <pivotField showAll="0">
      <items count="21">
        <item x="16"/>
        <item x="15"/>
        <item x="7"/>
        <item x="8"/>
        <item x="19"/>
        <item x="11"/>
        <item x="10"/>
        <item x="1"/>
        <item x="12"/>
        <item x="6"/>
        <item x="14"/>
        <item x="18"/>
        <item x="13"/>
        <item x="9"/>
        <item x="2"/>
        <item x="0"/>
        <item x="17"/>
        <item x="5"/>
        <item x="3"/>
        <item x="4"/>
        <item t="default"/>
      </items>
    </pivotField>
    <pivotField showAll="0"/>
    <pivotField showAll="0"/>
    <pivotField showAll="0"/>
    <pivotField showAll="0"/>
    <pivotField axis="axisRow" showAll="0">
      <items count="17">
        <item x="7"/>
        <item x="8"/>
        <item x="13"/>
        <item x="15"/>
        <item x="6"/>
        <item x="9"/>
        <item x="11"/>
        <item x="2"/>
        <item x="10"/>
        <item x="5"/>
        <item x="1"/>
        <item x="12"/>
        <item x="4"/>
        <item x="0"/>
        <item x="14"/>
        <item x="3"/>
        <item t="default"/>
      </items>
    </pivotField>
    <pivotField showAll="0"/>
    <pivotField showAll="0"/>
    <pivotField showAll="0"/>
    <pivotField showAll="0"/>
    <pivotField showAll="0"/>
    <pivotField numFmtId="3" showAll="0"/>
    <pivotField showAll="0"/>
    <pivotField dataField="1" numFmtId="164"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-2"/>
  </colFields>
  <colItems count="2">
    <i>
      <x/>
    </i>
    <i i="1">
      <x v="1"/>
    </i>
  </colItems>
  <dataFields count="2">
    <dataField name="합계 : Sub-Total_x000a_(C + D)" fld="14" baseField="0" baseItem="0"/>
    <dataField name="합계 : NO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6"/>
  <sheetViews>
    <sheetView tabSelected="1" zoomScaleNormal="100" zoomScaleSheetLayoutView="100" workbookViewId="0">
      <pane ySplit="3" topLeftCell="A4" activePane="bottomLeft" state="frozen"/>
      <selection pane="bottomLeft" activeCell="Z7" sqref="Z7"/>
    </sheetView>
  </sheetViews>
  <sheetFormatPr defaultColWidth="8" defaultRowHeight="15"/>
  <cols>
    <col min="1" max="1" width="3.5703125" style="1" bestFit="1" customWidth="1"/>
    <col min="2" max="2" width="5.7109375" style="5" bestFit="1" customWidth="1"/>
    <col min="3" max="3" width="11" style="5" bestFit="1" customWidth="1"/>
    <col min="4" max="4" width="11.5703125" style="1" bestFit="1" customWidth="1"/>
    <col min="5" max="5" width="8.5703125" style="1" bestFit="1" customWidth="1"/>
    <col min="6" max="6" width="6.42578125" style="54" bestFit="1" customWidth="1"/>
    <col min="7" max="7" width="4.28515625" style="1" bestFit="1" customWidth="1"/>
    <col min="8" max="8" width="8.7109375" style="1" bestFit="1" customWidth="1"/>
    <col min="9" max="9" width="5.7109375" style="1" bestFit="1" customWidth="1"/>
    <col min="10" max="10" width="7.85546875" style="1" bestFit="1" customWidth="1"/>
    <col min="11" max="11" width="6.28515625" style="1" bestFit="1" customWidth="1"/>
    <col min="12" max="12" width="5.28515625" style="1" bestFit="1" customWidth="1"/>
    <col min="13" max="13" width="7.28515625" style="1" bestFit="1" customWidth="1"/>
    <col min="14" max="14" width="9.140625" style="54" bestFit="1" customWidth="1"/>
    <col min="15" max="15" width="8.7109375" style="21" bestFit="1" customWidth="1"/>
    <col min="16" max="16" width="7.85546875" style="1" bestFit="1" customWidth="1"/>
    <col min="17" max="17" width="7.7109375" style="1" bestFit="1" customWidth="1"/>
    <col min="18" max="18" width="5.42578125" style="1" bestFit="1" customWidth="1"/>
    <col min="19" max="19" width="8.28515625" style="1" bestFit="1" customWidth="1"/>
    <col min="20" max="20" width="9" style="9" customWidth="1"/>
    <col min="21" max="21" width="9" style="21" customWidth="1"/>
    <col min="22" max="23" width="9" style="1" customWidth="1"/>
    <col min="24" max="24" width="6" style="1" bestFit="1" customWidth="1"/>
    <col min="25" max="25" width="11.28515625" style="1" customWidth="1"/>
    <col min="26" max="26" width="12.140625" style="1" customWidth="1"/>
  </cols>
  <sheetData>
    <row r="1" spans="1:26" s="2" customFormat="1" ht="48.75" customHeight="1">
      <c r="A1" s="74" t="s">
        <v>94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26" s="2" customFormat="1" ht="22.5" customHeight="1">
      <c r="A2" s="6"/>
      <c r="B2" s="6"/>
      <c r="C2" s="6"/>
      <c r="D2" s="6"/>
      <c r="E2" s="6"/>
      <c r="F2" s="51"/>
      <c r="G2" s="6"/>
      <c r="H2" s="6"/>
      <c r="I2" s="6"/>
      <c r="J2" s="6"/>
      <c r="K2" s="6"/>
      <c r="L2" s="6"/>
      <c r="M2" s="6"/>
      <c r="N2" s="51"/>
      <c r="O2" s="19"/>
      <c r="P2" s="6"/>
      <c r="Q2" s="6"/>
      <c r="R2" s="6"/>
      <c r="S2" s="6"/>
      <c r="T2" s="8"/>
      <c r="U2" s="19"/>
      <c r="V2" s="6"/>
      <c r="W2" s="6"/>
      <c r="X2" s="6"/>
      <c r="Z2" s="89" t="s">
        <v>100</v>
      </c>
    </row>
    <row r="3" spans="1:26" s="3" customFormat="1" ht="44.25" customHeight="1">
      <c r="A3" s="55" t="s">
        <v>0</v>
      </c>
      <c r="B3" s="55" t="s">
        <v>7</v>
      </c>
      <c r="C3" s="56" t="s">
        <v>107</v>
      </c>
      <c r="D3" s="55" t="s">
        <v>101</v>
      </c>
      <c r="E3" s="56" t="s">
        <v>102</v>
      </c>
      <c r="F3" s="57" t="s">
        <v>104</v>
      </c>
      <c r="G3" s="56" t="s">
        <v>92</v>
      </c>
      <c r="H3" s="56" t="s">
        <v>106</v>
      </c>
      <c r="I3" s="55" t="s">
        <v>3</v>
      </c>
      <c r="J3" s="56" t="s">
        <v>108</v>
      </c>
      <c r="K3" s="55" t="s">
        <v>1</v>
      </c>
      <c r="L3" s="55" t="s">
        <v>96</v>
      </c>
      <c r="M3" s="56" t="s">
        <v>2</v>
      </c>
      <c r="N3" s="57" t="s">
        <v>95</v>
      </c>
      <c r="O3" s="58" t="s">
        <v>103</v>
      </c>
      <c r="P3" s="56" t="s">
        <v>4</v>
      </c>
      <c r="Q3" s="56" t="s">
        <v>109</v>
      </c>
      <c r="R3" s="56" t="s">
        <v>97</v>
      </c>
      <c r="S3" s="59" t="s">
        <v>8</v>
      </c>
      <c r="T3" s="60" t="s">
        <v>9</v>
      </c>
      <c r="U3" s="61" t="s">
        <v>10</v>
      </c>
      <c r="V3" s="38" t="s">
        <v>11</v>
      </c>
      <c r="W3" s="38" t="s">
        <v>98</v>
      </c>
      <c r="X3" s="43" t="s">
        <v>5</v>
      </c>
      <c r="Y3" s="38" t="s">
        <v>99</v>
      </c>
      <c r="Z3" s="62" t="s">
        <v>105</v>
      </c>
    </row>
    <row r="4" spans="1:26" s="4" customFormat="1" ht="30" customHeight="1">
      <c r="A4" s="17"/>
      <c r="B4" s="35"/>
      <c r="C4" s="35"/>
      <c r="D4" s="26"/>
      <c r="E4" s="31"/>
      <c r="F4" s="52"/>
      <c r="G4" s="22"/>
      <c r="H4" s="22"/>
      <c r="I4" s="27"/>
      <c r="J4" s="27"/>
      <c r="K4" s="17"/>
      <c r="L4" s="37"/>
      <c r="M4" s="17"/>
      <c r="N4" s="52"/>
      <c r="O4" s="28"/>
      <c r="P4" s="28"/>
      <c r="Q4" s="28">
        <f>O4-P4</f>
        <v>0</v>
      </c>
      <c r="R4" s="28"/>
      <c r="S4" s="63">
        <f t="shared" ref="S4:S6" si="0">Q4+R4</f>
        <v>0</v>
      </c>
      <c r="T4" s="64"/>
      <c r="U4" s="29"/>
      <c r="V4" s="44"/>
      <c r="W4" s="45"/>
      <c r="X4" s="46">
        <f>SUM(S4:W4)</f>
        <v>0</v>
      </c>
      <c r="Y4" s="39"/>
      <c r="Z4" s="39"/>
    </row>
    <row r="5" spans="1:26" s="4" customFormat="1" ht="30" customHeight="1">
      <c r="A5" s="17"/>
      <c r="B5" s="35"/>
      <c r="C5" s="35"/>
      <c r="D5" s="26"/>
      <c r="E5" s="31"/>
      <c r="F5" s="52"/>
      <c r="G5" s="22"/>
      <c r="H5" s="22"/>
      <c r="I5" s="27"/>
      <c r="J5" s="27"/>
      <c r="K5" s="17"/>
      <c r="L5" s="37"/>
      <c r="M5" s="17"/>
      <c r="N5" s="52"/>
      <c r="O5" s="28"/>
      <c r="P5" s="28"/>
      <c r="Q5" s="28">
        <f t="shared" ref="Q5:Q6" si="1">O5-P5</f>
        <v>0</v>
      </c>
      <c r="R5" s="28"/>
      <c r="S5" s="63">
        <f t="shared" ref="S5" si="2">Q5+R5</f>
        <v>0</v>
      </c>
      <c r="T5" s="64"/>
      <c r="U5" s="29"/>
      <c r="V5" s="44"/>
      <c r="W5" s="45"/>
      <c r="X5" s="46">
        <f t="shared" ref="X5" si="3">SUM(S5:W5)</f>
        <v>0</v>
      </c>
      <c r="Y5" s="40"/>
      <c r="Z5" s="40"/>
    </row>
    <row r="6" spans="1:26" s="4" customFormat="1" ht="30" customHeight="1">
      <c r="A6" s="17"/>
      <c r="B6" s="35"/>
      <c r="C6" s="35"/>
      <c r="D6" s="26"/>
      <c r="E6" s="31"/>
      <c r="F6" s="52"/>
      <c r="G6" s="22"/>
      <c r="H6" s="22"/>
      <c r="I6" s="27"/>
      <c r="J6" s="27"/>
      <c r="K6" s="17"/>
      <c r="L6" s="13"/>
      <c r="M6" s="17"/>
      <c r="N6" s="52"/>
      <c r="O6" s="28"/>
      <c r="P6" s="28"/>
      <c r="Q6" s="28">
        <f t="shared" si="1"/>
        <v>0</v>
      </c>
      <c r="R6" s="28"/>
      <c r="S6" s="63">
        <f t="shared" si="0"/>
        <v>0</v>
      </c>
      <c r="T6" s="64"/>
      <c r="U6" s="29"/>
      <c r="V6" s="44"/>
      <c r="W6" s="45"/>
      <c r="X6" s="46">
        <f>SUM(S6:W6)</f>
        <v>0</v>
      </c>
      <c r="Y6" s="40"/>
      <c r="Z6" s="40"/>
    </row>
    <row r="7" spans="1:26" s="4" customFormat="1" ht="30" customHeight="1">
      <c r="A7" s="17"/>
      <c r="B7" s="35"/>
      <c r="C7" s="35"/>
      <c r="D7" s="26"/>
      <c r="E7" s="31"/>
      <c r="F7" s="52"/>
      <c r="G7" s="22"/>
      <c r="H7" s="22"/>
      <c r="I7" s="27"/>
      <c r="J7" s="27"/>
      <c r="K7" s="17"/>
      <c r="L7" s="13"/>
      <c r="M7" s="17"/>
      <c r="N7" s="52"/>
      <c r="O7" s="28"/>
      <c r="P7" s="28"/>
      <c r="Q7" s="28">
        <f t="shared" ref="Q7:Q10" si="4">O7-P7</f>
        <v>0</v>
      </c>
      <c r="R7" s="28"/>
      <c r="S7" s="63">
        <f t="shared" ref="S7:S10" si="5">Q7+R7</f>
        <v>0</v>
      </c>
      <c r="T7" s="64"/>
      <c r="U7" s="29"/>
      <c r="V7" s="47"/>
      <c r="W7" s="45"/>
      <c r="X7" s="46">
        <f t="shared" ref="X7:X22" si="6">SUM(S7:W7)</f>
        <v>0</v>
      </c>
      <c r="Y7" s="40"/>
      <c r="Z7" s="40"/>
    </row>
    <row r="8" spans="1:26" s="4" customFormat="1" ht="30" customHeight="1">
      <c r="A8" s="17"/>
      <c r="B8" s="35"/>
      <c r="C8" s="35"/>
      <c r="D8" s="26"/>
      <c r="E8" s="31"/>
      <c r="F8" s="52"/>
      <c r="G8" s="22"/>
      <c r="H8" s="22"/>
      <c r="I8" s="27"/>
      <c r="J8" s="27"/>
      <c r="K8" s="17"/>
      <c r="L8" s="13"/>
      <c r="M8" s="17"/>
      <c r="N8" s="52"/>
      <c r="O8" s="28"/>
      <c r="P8" s="28"/>
      <c r="Q8" s="28">
        <f t="shared" ref="Q8" si="7">O8-P8</f>
        <v>0</v>
      </c>
      <c r="R8" s="28"/>
      <c r="S8" s="63">
        <f t="shared" ref="S8" si="8">Q8+R8</f>
        <v>0</v>
      </c>
      <c r="T8" s="64"/>
      <c r="U8" s="29"/>
      <c r="V8" s="47"/>
      <c r="W8" s="45"/>
      <c r="X8" s="46">
        <f t="shared" ref="X8" si="9">SUM(S8:W8)</f>
        <v>0</v>
      </c>
      <c r="Y8" s="41"/>
      <c r="Z8" s="41"/>
    </row>
    <row r="9" spans="1:26" s="4" customFormat="1" ht="30" customHeight="1">
      <c r="A9" s="17"/>
      <c r="B9" s="35"/>
      <c r="C9" s="35"/>
      <c r="D9" s="26"/>
      <c r="E9" s="31"/>
      <c r="F9" s="52"/>
      <c r="G9" s="22"/>
      <c r="H9" s="22"/>
      <c r="I9" s="27"/>
      <c r="J9" s="27"/>
      <c r="K9" s="17"/>
      <c r="L9" s="13"/>
      <c r="M9" s="17"/>
      <c r="N9" s="52"/>
      <c r="O9" s="28"/>
      <c r="P9" s="28"/>
      <c r="Q9" s="28">
        <f t="shared" si="4"/>
        <v>0</v>
      </c>
      <c r="R9" s="28"/>
      <c r="S9" s="63">
        <f t="shared" si="5"/>
        <v>0</v>
      </c>
      <c r="T9" s="64"/>
      <c r="U9" s="29"/>
      <c r="V9" s="47"/>
      <c r="W9" s="45"/>
      <c r="X9" s="46">
        <f t="shared" si="6"/>
        <v>0</v>
      </c>
      <c r="Y9" s="40"/>
      <c r="Z9" s="40"/>
    </row>
    <row r="10" spans="1:26" s="4" customFormat="1" ht="30" customHeight="1">
      <c r="A10" s="17"/>
      <c r="B10" s="35"/>
      <c r="C10" s="35"/>
      <c r="D10" s="26"/>
      <c r="E10" s="31"/>
      <c r="F10" s="52"/>
      <c r="G10" s="22"/>
      <c r="H10" s="22"/>
      <c r="I10" s="27"/>
      <c r="J10" s="27"/>
      <c r="K10" s="17"/>
      <c r="L10" s="13"/>
      <c r="M10" s="17"/>
      <c r="N10" s="52"/>
      <c r="O10" s="28"/>
      <c r="P10" s="28"/>
      <c r="Q10" s="28">
        <f t="shared" si="4"/>
        <v>0</v>
      </c>
      <c r="R10" s="28"/>
      <c r="S10" s="63">
        <f t="shared" si="5"/>
        <v>0</v>
      </c>
      <c r="T10" s="64"/>
      <c r="U10" s="29"/>
      <c r="V10" s="47"/>
      <c r="W10" s="45"/>
      <c r="X10" s="46">
        <f t="shared" si="6"/>
        <v>0</v>
      </c>
      <c r="Y10" s="40"/>
      <c r="Z10" s="40"/>
    </row>
    <row r="11" spans="1:26" s="4" customFormat="1" ht="30" customHeight="1">
      <c r="A11" s="17"/>
      <c r="B11" s="35"/>
      <c r="C11" s="35"/>
      <c r="D11" s="26"/>
      <c r="E11" s="31"/>
      <c r="F11" s="52"/>
      <c r="G11" s="22"/>
      <c r="H11" s="22"/>
      <c r="I11" s="27"/>
      <c r="J11" s="27"/>
      <c r="K11" s="17"/>
      <c r="L11" s="13"/>
      <c r="M11" s="17"/>
      <c r="N11" s="52"/>
      <c r="O11" s="28"/>
      <c r="P11" s="28"/>
      <c r="Q11" s="28">
        <f t="shared" ref="Q11" si="10">O11-P11</f>
        <v>0</v>
      </c>
      <c r="R11" s="28"/>
      <c r="S11" s="63">
        <f t="shared" ref="S11" si="11">Q11+R11</f>
        <v>0</v>
      </c>
      <c r="T11" s="64"/>
      <c r="U11" s="29"/>
      <c r="V11" s="47"/>
      <c r="W11" s="45"/>
      <c r="X11" s="46">
        <f t="shared" ref="X11" si="12">SUM(S11:W11)</f>
        <v>0</v>
      </c>
      <c r="Y11" s="40"/>
      <c r="Z11" s="40"/>
    </row>
    <row r="12" spans="1:26" s="4" customFormat="1" ht="30" customHeight="1">
      <c r="A12" s="17"/>
      <c r="B12" s="35"/>
      <c r="C12" s="35"/>
      <c r="D12" s="26"/>
      <c r="E12" s="31"/>
      <c r="F12" s="52"/>
      <c r="G12" s="22"/>
      <c r="H12" s="22"/>
      <c r="I12" s="27"/>
      <c r="J12" s="27"/>
      <c r="K12" s="17"/>
      <c r="L12" s="13"/>
      <c r="M12" s="17"/>
      <c r="N12" s="52"/>
      <c r="O12" s="28"/>
      <c r="P12" s="28"/>
      <c r="Q12" s="28">
        <f t="shared" ref="Q12" si="13">O12-P12</f>
        <v>0</v>
      </c>
      <c r="R12" s="28"/>
      <c r="S12" s="63">
        <f t="shared" ref="S12" si="14">Q12+R12</f>
        <v>0</v>
      </c>
      <c r="T12" s="64"/>
      <c r="U12" s="29"/>
      <c r="V12" s="47"/>
      <c r="W12" s="45"/>
      <c r="X12" s="46">
        <f t="shared" ref="X12" si="15">SUM(S12:W12)</f>
        <v>0</v>
      </c>
      <c r="Y12" s="40"/>
      <c r="Z12" s="40"/>
    </row>
    <row r="13" spans="1:26" s="4" customFormat="1" ht="30" customHeight="1">
      <c r="A13" s="17"/>
      <c r="B13" s="35"/>
      <c r="C13" s="35"/>
      <c r="D13" s="26"/>
      <c r="E13" s="31"/>
      <c r="F13" s="52"/>
      <c r="G13" s="22"/>
      <c r="H13" s="22"/>
      <c r="I13" s="27"/>
      <c r="J13" s="27"/>
      <c r="K13" s="17"/>
      <c r="L13" s="13"/>
      <c r="M13" s="17"/>
      <c r="N13" s="52"/>
      <c r="O13" s="28"/>
      <c r="P13" s="28"/>
      <c r="Q13" s="28">
        <f t="shared" ref="Q13:Q22" si="16">O13-P13</f>
        <v>0</v>
      </c>
      <c r="R13" s="28"/>
      <c r="S13" s="63">
        <f t="shared" ref="S13:S22" si="17">Q13+R13</f>
        <v>0</v>
      </c>
      <c r="T13" s="64"/>
      <c r="U13" s="29"/>
      <c r="V13" s="47"/>
      <c r="W13" s="45"/>
      <c r="X13" s="46">
        <f t="shared" si="6"/>
        <v>0</v>
      </c>
      <c r="Y13" s="40"/>
      <c r="Z13" s="40"/>
    </row>
    <row r="14" spans="1:26" s="4" customFormat="1" ht="30" customHeight="1">
      <c r="A14" s="17"/>
      <c r="B14" s="35"/>
      <c r="C14" s="35"/>
      <c r="D14" s="26"/>
      <c r="E14" s="31"/>
      <c r="F14" s="52"/>
      <c r="G14" s="22"/>
      <c r="H14" s="22"/>
      <c r="I14" s="27"/>
      <c r="J14" s="27"/>
      <c r="K14" s="17"/>
      <c r="L14" s="13"/>
      <c r="M14" s="17"/>
      <c r="N14" s="52"/>
      <c r="O14" s="28"/>
      <c r="P14" s="28"/>
      <c r="Q14" s="28">
        <f t="shared" si="16"/>
        <v>0</v>
      </c>
      <c r="R14" s="28"/>
      <c r="S14" s="63">
        <f t="shared" si="17"/>
        <v>0</v>
      </c>
      <c r="T14" s="64"/>
      <c r="U14" s="29"/>
      <c r="V14" s="47"/>
      <c r="W14" s="45"/>
      <c r="X14" s="46">
        <f t="shared" si="6"/>
        <v>0</v>
      </c>
      <c r="Y14" s="40"/>
      <c r="Z14" s="40"/>
    </row>
    <row r="15" spans="1:26" s="4" customFormat="1" ht="30" customHeight="1">
      <c r="A15" s="17"/>
      <c r="B15" s="35"/>
      <c r="C15" s="35"/>
      <c r="D15" s="26"/>
      <c r="E15" s="31"/>
      <c r="F15" s="52"/>
      <c r="G15" s="22"/>
      <c r="H15" s="22"/>
      <c r="I15" s="27"/>
      <c r="J15" s="27"/>
      <c r="K15" s="17"/>
      <c r="L15" s="13"/>
      <c r="M15" s="17"/>
      <c r="N15" s="52"/>
      <c r="O15" s="28"/>
      <c r="P15" s="28"/>
      <c r="Q15" s="28">
        <f t="shared" si="16"/>
        <v>0</v>
      </c>
      <c r="R15" s="28"/>
      <c r="S15" s="63">
        <f t="shared" si="17"/>
        <v>0</v>
      </c>
      <c r="T15" s="64"/>
      <c r="U15" s="29"/>
      <c r="V15" s="47"/>
      <c r="W15" s="45"/>
      <c r="X15" s="46">
        <f t="shared" si="6"/>
        <v>0</v>
      </c>
      <c r="Y15" s="40"/>
      <c r="Z15" s="40"/>
    </row>
    <row r="16" spans="1:26" s="4" customFormat="1" ht="30" customHeight="1">
      <c r="A16" s="17"/>
      <c r="B16" s="35"/>
      <c r="C16" s="35"/>
      <c r="D16" s="26"/>
      <c r="E16" s="31"/>
      <c r="F16" s="52"/>
      <c r="G16" s="22"/>
      <c r="H16" s="22"/>
      <c r="I16" s="27"/>
      <c r="J16" s="27"/>
      <c r="K16" s="17"/>
      <c r="L16" s="13"/>
      <c r="M16" s="17"/>
      <c r="N16" s="52"/>
      <c r="O16" s="28"/>
      <c r="P16" s="28"/>
      <c r="Q16" s="28">
        <f t="shared" si="16"/>
        <v>0</v>
      </c>
      <c r="R16" s="28"/>
      <c r="S16" s="63">
        <f t="shared" si="17"/>
        <v>0</v>
      </c>
      <c r="T16" s="64"/>
      <c r="U16" s="29"/>
      <c r="V16" s="47"/>
      <c r="W16" s="45"/>
      <c r="X16" s="46">
        <f t="shared" si="6"/>
        <v>0</v>
      </c>
      <c r="Y16" s="40"/>
      <c r="Z16" s="40"/>
    </row>
    <row r="17" spans="1:26" s="4" customFormat="1" ht="30" customHeight="1">
      <c r="A17" s="17"/>
      <c r="B17" s="35"/>
      <c r="C17" s="35"/>
      <c r="D17" s="26"/>
      <c r="E17" s="31"/>
      <c r="F17" s="52"/>
      <c r="G17" s="22"/>
      <c r="H17" s="22"/>
      <c r="I17" s="27"/>
      <c r="J17" s="27"/>
      <c r="K17" s="17"/>
      <c r="L17" s="13"/>
      <c r="M17" s="17"/>
      <c r="N17" s="52"/>
      <c r="O17" s="28"/>
      <c r="P17" s="28"/>
      <c r="Q17" s="28">
        <f t="shared" si="16"/>
        <v>0</v>
      </c>
      <c r="R17" s="28"/>
      <c r="S17" s="63">
        <f t="shared" si="17"/>
        <v>0</v>
      </c>
      <c r="T17" s="64"/>
      <c r="U17" s="29"/>
      <c r="V17" s="47"/>
      <c r="W17" s="45"/>
      <c r="X17" s="46">
        <f t="shared" si="6"/>
        <v>0</v>
      </c>
      <c r="Y17" s="40"/>
      <c r="Z17" s="40"/>
    </row>
    <row r="18" spans="1:26" s="4" customFormat="1" ht="30" customHeight="1">
      <c r="A18" s="17"/>
      <c r="B18" s="35"/>
      <c r="C18" s="35"/>
      <c r="D18" s="26"/>
      <c r="E18" s="31"/>
      <c r="F18" s="52"/>
      <c r="G18" s="22"/>
      <c r="H18" s="22"/>
      <c r="I18" s="27"/>
      <c r="J18" s="27"/>
      <c r="K18" s="17"/>
      <c r="L18" s="13"/>
      <c r="M18" s="17"/>
      <c r="N18" s="52"/>
      <c r="O18" s="28"/>
      <c r="P18" s="28"/>
      <c r="Q18" s="28">
        <f t="shared" si="16"/>
        <v>0</v>
      </c>
      <c r="R18" s="28"/>
      <c r="S18" s="63">
        <f t="shared" si="17"/>
        <v>0</v>
      </c>
      <c r="T18" s="64"/>
      <c r="U18" s="29"/>
      <c r="V18" s="47"/>
      <c r="W18" s="45"/>
      <c r="X18" s="46">
        <f t="shared" si="6"/>
        <v>0</v>
      </c>
      <c r="Y18" s="40"/>
      <c r="Z18" s="40"/>
    </row>
    <row r="19" spans="1:26" s="4" customFormat="1" ht="30" customHeight="1">
      <c r="A19" s="17"/>
      <c r="B19" s="35"/>
      <c r="C19" s="35"/>
      <c r="D19" s="26"/>
      <c r="E19" s="31"/>
      <c r="F19" s="52"/>
      <c r="G19" s="22"/>
      <c r="H19" s="22"/>
      <c r="I19" s="27"/>
      <c r="J19" s="27"/>
      <c r="K19" s="17"/>
      <c r="L19" s="36"/>
      <c r="M19" s="17"/>
      <c r="N19" s="52"/>
      <c r="O19" s="28"/>
      <c r="P19" s="28"/>
      <c r="Q19" s="28">
        <f t="shared" si="16"/>
        <v>0</v>
      </c>
      <c r="R19" s="28"/>
      <c r="S19" s="63">
        <f t="shared" si="17"/>
        <v>0</v>
      </c>
      <c r="T19" s="64"/>
      <c r="U19" s="29"/>
      <c r="V19" s="47"/>
      <c r="W19" s="45"/>
      <c r="X19" s="46">
        <f t="shared" si="6"/>
        <v>0</v>
      </c>
      <c r="Y19" s="40"/>
      <c r="Z19" s="40"/>
    </row>
    <row r="20" spans="1:26" s="4" customFormat="1" ht="30" customHeight="1">
      <c r="A20" s="17"/>
      <c r="B20" s="35"/>
      <c r="C20" s="35"/>
      <c r="D20" s="26"/>
      <c r="E20" s="31"/>
      <c r="F20" s="52"/>
      <c r="G20" s="22"/>
      <c r="H20" s="22"/>
      <c r="I20" s="27"/>
      <c r="J20" s="27"/>
      <c r="K20" s="17"/>
      <c r="L20" s="36"/>
      <c r="M20" s="17"/>
      <c r="N20" s="52"/>
      <c r="O20" s="28"/>
      <c r="P20" s="28"/>
      <c r="Q20" s="28">
        <f t="shared" si="16"/>
        <v>0</v>
      </c>
      <c r="R20" s="28"/>
      <c r="S20" s="65">
        <f t="shared" si="17"/>
        <v>0</v>
      </c>
      <c r="T20" s="64"/>
      <c r="U20" s="29"/>
      <c r="V20" s="47"/>
      <c r="W20" s="48"/>
      <c r="X20" s="46">
        <f t="shared" si="6"/>
        <v>0</v>
      </c>
      <c r="Y20" s="40"/>
      <c r="Z20" s="40"/>
    </row>
    <row r="21" spans="1:26" s="4" customFormat="1" ht="30" customHeight="1">
      <c r="A21" s="17"/>
      <c r="B21" s="35"/>
      <c r="C21" s="35"/>
      <c r="D21" s="26"/>
      <c r="E21" s="31"/>
      <c r="F21" s="52"/>
      <c r="G21" s="22"/>
      <c r="H21" s="22"/>
      <c r="I21" s="27"/>
      <c r="J21" s="27"/>
      <c r="K21" s="17"/>
      <c r="L21" s="13"/>
      <c r="M21" s="17"/>
      <c r="N21" s="52"/>
      <c r="O21" s="28"/>
      <c r="P21" s="28"/>
      <c r="Q21" s="28">
        <f t="shared" si="16"/>
        <v>0</v>
      </c>
      <c r="R21" s="28"/>
      <c r="S21" s="65">
        <f t="shared" si="17"/>
        <v>0</v>
      </c>
      <c r="T21" s="64"/>
      <c r="U21" s="29" t="s">
        <v>91</v>
      </c>
      <c r="V21" s="47"/>
      <c r="W21" s="45"/>
      <c r="X21" s="46">
        <f t="shared" si="6"/>
        <v>0</v>
      </c>
      <c r="Y21" s="41"/>
      <c r="Z21" s="41"/>
    </row>
    <row r="22" spans="1:26" ht="30" customHeight="1">
      <c r="A22" s="17" t="s">
        <v>90</v>
      </c>
      <c r="B22" s="32"/>
      <c r="C22" s="32"/>
      <c r="D22" s="33"/>
      <c r="E22" s="34"/>
      <c r="F22" s="52"/>
      <c r="G22" s="22"/>
      <c r="H22" s="22"/>
      <c r="I22" s="27"/>
      <c r="J22" s="27"/>
      <c r="K22" s="17"/>
      <c r="L22" s="13"/>
      <c r="M22" s="17"/>
      <c r="N22" s="52"/>
      <c r="O22" s="28"/>
      <c r="P22" s="28"/>
      <c r="Q22" s="28">
        <f t="shared" si="16"/>
        <v>0</v>
      </c>
      <c r="R22" s="28"/>
      <c r="S22" s="65">
        <f t="shared" si="17"/>
        <v>0</v>
      </c>
      <c r="T22" s="64"/>
      <c r="U22" s="30"/>
      <c r="V22" s="49"/>
      <c r="W22" s="50"/>
      <c r="X22" s="46">
        <f t="shared" si="6"/>
        <v>0</v>
      </c>
      <c r="Y22" s="42"/>
      <c r="Z22" s="42"/>
    </row>
    <row r="23" spans="1:26" ht="23.25" customHeight="1">
      <c r="A23" s="66"/>
      <c r="B23" s="67"/>
      <c r="C23" s="67"/>
      <c r="D23" s="68"/>
      <c r="E23" s="68"/>
      <c r="F23" s="80" t="s">
        <v>5</v>
      </c>
      <c r="G23" s="80"/>
      <c r="H23" s="80"/>
      <c r="I23" s="80"/>
      <c r="J23" s="80"/>
      <c r="K23" s="80"/>
      <c r="L23" s="80"/>
      <c r="M23" s="80"/>
      <c r="N23" s="80"/>
      <c r="O23" s="69"/>
      <c r="P23" s="69"/>
      <c r="Q23" s="69"/>
      <c r="R23" s="69"/>
      <c r="S23" s="69">
        <f t="shared" ref="S23:X23" si="18">SUM(S4:S22)</f>
        <v>0</v>
      </c>
      <c r="T23" s="70">
        <f t="shared" si="18"/>
        <v>0</v>
      </c>
      <c r="U23" s="70">
        <f t="shared" si="18"/>
        <v>0</v>
      </c>
      <c r="V23" s="70">
        <f t="shared" si="18"/>
        <v>0</v>
      </c>
      <c r="W23" s="70">
        <f t="shared" si="18"/>
        <v>0</v>
      </c>
      <c r="X23" s="70">
        <f t="shared" si="18"/>
        <v>0</v>
      </c>
      <c r="Y23" s="68"/>
      <c r="Z23" s="68"/>
    </row>
    <row r="24" spans="1:26">
      <c r="D24" s="5"/>
      <c r="E24" s="5"/>
      <c r="F24" s="53"/>
      <c r="G24" s="5"/>
      <c r="H24" s="5"/>
      <c r="I24" s="5"/>
      <c r="J24" s="5"/>
      <c r="K24" s="5"/>
      <c r="L24" s="5"/>
      <c r="M24" s="5"/>
      <c r="N24" s="53"/>
      <c r="O24" s="20"/>
      <c r="P24" s="5"/>
      <c r="Q24" s="5"/>
      <c r="R24" s="5"/>
      <c r="S24" s="12"/>
      <c r="T24" s="7"/>
      <c r="U24" s="20"/>
      <c r="V24" s="5"/>
      <c r="W24" s="5"/>
      <c r="X24" s="5"/>
      <c r="Y24" s="5"/>
      <c r="Z24" s="5"/>
    </row>
    <row r="25" spans="1:26" ht="24" customHeight="1">
      <c r="T25" s="77" t="s">
        <v>12</v>
      </c>
      <c r="U25" s="78"/>
      <c r="V25" s="79"/>
      <c r="W25" s="75">
        <f>P23</f>
        <v>0</v>
      </c>
      <c r="X25" s="76"/>
    </row>
    <row r="26" spans="1:26" ht="24" customHeight="1">
      <c r="T26" s="83" t="s">
        <v>6</v>
      </c>
      <c r="U26" s="84"/>
      <c r="V26" s="85"/>
      <c r="W26" s="81" t="e">
        <f>P23/O23</f>
        <v>#DIV/0!</v>
      </c>
      <c r="X26" s="82"/>
    </row>
  </sheetData>
  <mergeCells count="6">
    <mergeCell ref="A1:Z1"/>
    <mergeCell ref="W25:X25"/>
    <mergeCell ref="T25:V25"/>
    <mergeCell ref="F23:N23"/>
    <mergeCell ref="W26:X26"/>
    <mergeCell ref="T26:V26"/>
  </mergeCells>
  <phoneticPr fontId="6" type="noConversion"/>
  <pageMargins left="0.38" right="0.25" top="0.43" bottom="0.36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9EE4C-B030-475C-A1E4-5846419A91A3}">
  <sheetPr>
    <pageSetUpPr fitToPage="1"/>
  </sheetPr>
  <dimension ref="A1:Z26"/>
  <sheetViews>
    <sheetView zoomScaleNormal="100" zoomScaleSheetLayoutView="75" workbookViewId="0">
      <pane ySplit="3" topLeftCell="A4" activePane="bottomLeft" state="frozen"/>
      <selection pane="bottomLeft" activeCell="S9" sqref="S9"/>
    </sheetView>
  </sheetViews>
  <sheetFormatPr defaultColWidth="10" defaultRowHeight="15"/>
  <cols>
    <col min="1" max="1" width="3.5703125" style="1" bestFit="1" customWidth="1"/>
    <col min="2" max="2" width="5.7109375" style="5" bestFit="1" customWidth="1"/>
    <col min="3" max="3" width="11" style="5" bestFit="1" customWidth="1"/>
    <col min="4" max="4" width="11.5703125" style="1" bestFit="1" customWidth="1"/>
    <col min="5" max="5" width="8.5703125" style="1" bestFit="1" customWidth="1"/>
    <col min="6" max="6" width="6.42578125" style="1" bestFit="1" customWidth="1"/>
    <col min="7" max="7" width="4.28515625" style="1" bestFit="1" customWidth="1"/>
    <col min="8" max="8" width="8.7109375" style="1" bestFit="1" customWidth="1"/>
    <col min="9" max="9" width="5.7109375" style="1" bestFit="1" customWidth="1"/>
    <col min="10" max="10" width="7.85546875" style="1" bestFit="1" customWidth="1"/>
    <col min="11" max="11" width="6.28515625" style="1" bestFit="1" customWidth="1"/>
    <col min="12" max="12" width="5.28515625" style="1" bestFit="1" customWidth="1"/>
    <col min="13" max="13" width="7.28515625" style="1" bestFit="1" customWidth="1"/>
    <col min="14" max="14" width="9.140625" style="1" bestFit="1" customWidth="1"/>
    <col min="15" max="15" width="8.7109375" style="21" bestFit="1" customWidth="1"/>
    <col min="16" max="16" width="7.85546875" style="1" bestFit="1" customWidth="1"/>
    <col min="17" max="17" width="7.7109375" style="1" bestFit="1" customWidth="1"/>
    <col min="18" max="18" width="5.42578125" style="1" bestFit="1" customWidth="1"/>
    <col min="19" max="19" width="8.28515625" style="1" bestFit="1" customWidth="1"/>
    <col min="20" max="20" width="8.42578125" style="9" customWidth="1"/>
    <col min="21" max="21" width="8.42578125" style="21" customWidth="1"/>
    <col min="22" max="23" width="8.42578125" style="1" customWidth="1"/>
    <col min="24" max="24" width="6" style="1" bestFit="1" customWidth="1"/>
    <col min="25" max="25" width="11.42578125" style="1" customWidth="1"/>
    <col min="26" max="26" width="12.5703125" customWidth="1"/>
  </cols>
  <sheetData>
    <row r="1" spans="1:26" s="2" customFormat="1" ht="48.75" customHeight="1">
      <c r="A1" s="74" t="s">
        <v>93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26" s="2" customFormat="1" ht="22.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9"/>
      <c r="P2" s="6"/>
      <c r="Q2" s="6"/>
      <c r="R2" s="6"/>
      <c r="S2" s="6"/>
      <c r="T2" s="8"/>
      <c r="U2" s="19"/>
      <c r="V2" s="6"/>
      <c r="W2" s="6"/>
      <c r="X2" s="6"/>
      <c r="Y2" s="10"/>
      <c r="Z2" s="73" t="s">
        <v>100</v>
      </c>
    </row>
    <row r="3" spans="1:26" s="3" customFormat="1" ht="44.25" customHeight="1">
      <c r="A3" s="55" t="s">
        <v>0</v>
      </c>
      <c r="B3" s="55" t="s">
        <v>7</v>
      </c>
      <c r="C3" s="56" t="s">
        <v>107</v>
      </c>
      <c r="D3" s="55" t="s">
        <v>101</v>
      </c>
      <c r="E3" s="56" t="s">
        <v>102</v>
      </c>
      <c r="F3" s="57" t="s">
        <v>104</v>
      </c>
      <c r="G3" s="56" t="s">
        <v>92</v>
      </c>
      <c r="H3" s="56" t="s">
        <v>106</v>
      </c>
      <c r="I3" s="55" t="s">
        <v>3</v>
      </c>
      <c r="J3" s="56" t="s">
        <v>108</v>
      </c>
      <c r="K3" s="55" t="s">
        <v>1</v>
      </c>
      <c r="L3" s="55" t="s">
        <v>96</v>
      </c>
      <c r="M3" s="56" t="s">
        <v>2</v>
      </c>
      <c r="N3" s="57" t="s">
        <v>95</v>
      </c>
      <c r="O3" s="58" t="s">
        <v>103</v>
      </c>
      <c r="P3" s="56" t="s">
        <v>4</v>
      </c>
      <c r="Q3" s="56" t="s">
        <v>109</v>
      </c>
      <c r="R3" s="56" t="s">
        <v>97</v>
      </c>
      <c r="S3" s="59" t="s">
        <v>8</v>
      </c>
      <c r="T3" s="60" t="s">
        <v>9</v>
      </c>
      <c r="U3" s="61" t="s">
        <v>10</v>
      </c>
      <c r="V3" s="38" t="s">
        <v>11</v>
      </c>
      <c r="W3" s="38" t="s">
        <v>98</v>
      </c>
      <c r="X3" s="43" t="s">
        <v>5</v>
      </c>
      <c r="Y3" s="38" t="s">
        <v>99</v>
      </c>
      <c r="Z3" s="62" t="s">
        <v>105</v>
      </c>
    </row>
    <row r="4" spans="1:26" s="4" customFormat="1" ht="30" customHeight="1">
      <c r="A4" s="17"/>
      <c r="B4" s="35"/>
      <c r="C4" s="35"/>
      <c r="D4" s="26"/>
      <c r="E4" s="31"/>
      <c r="F4" s="22"/>
      <c r="G4" s="22"/>
      <c r="H4" s="22"/>
      <c r="I4" s="27"/>
      <c r="J4" s="27"/>
      <c r="K4" s="17"/>
      <c r="L4" s="37"/>
      <c r="M4" s="17"/>
      <c r="N4" s="18"/>
      <c r="O4" s="28"/>
      <c r="P4" s="28"/>
      <c r="Q4" s="28">
        <f>O4-P4</f>
        <v>0</v>
      </c>
      <c r="R4" s="28"/>
      <c r="S4" s="63">
        <f t="shared" ref="S4:S22" si="0">Q4+R4</f>
        <v>0</v>
      </c>
      <c r="T4" s="64"/>
      <c r="U4" s="29"/>
      <c r="V4" s="44"/>
      <c r="W4" s="45"/>
      <c r="X4" s="46">
        <f>SUM(S4:W4)</f>
        <v>0</v>
      </c>
      <c r="Y4" s="39"/>
      <c r="Z4" s="71"/>
    </row>
    <row r="5" spans="1:26" s="4" customFormat="1" ht="30" customHeight="1">
      <c r="A5" s="17"/>
      <c r="B5" s="35"/>
      <c r="C5" s="35"/>
      <c r="D5" s="26"/>
      <c r="E5" s="31"/>
      <c r="F5" s="22"/>
      <c r="G5" s="22"/>
      <c r="H5" s="22"/>
      <c r="I5" s="27"/>
      <c r="J5" s="27"/>
      <c r="K5" s="17"/>
      <c r="L5" s="37"/>
      <c r="M5" s="17"/>
      <c r="N5" s="18"/>
      <c r="O5" s="28"/>
      <c r="P5" s="28"/>
      <c r="Q5" s="28">
        <f t="shared" ref="Q5:Q22" si="1">O5-P5</f>
        <v>0</v>
      </c>
      <c r="R5" s="28"/>
      <c r="S5" s="63">
        <f t="shared" si="0"/>
        <v>0</v>
      </c>
      <c r="T5" s="64"/>
      <c r="U5" s="29"/>
      <c r="V5" s="44"/>
      <c r="W5" s="45"/>
      <c r="X5" s="46">
        <f t="shared" ref="X5" si="2">SUM(S5:W5)</f>
        <v>0</v>
      </c>
      <c r="Y5" s="40"/>
      <c r="Z5" s="71"/>
    </row>
    <row r="6" spans="1:26" s="4" customFormat="1" ht="30" customHeight="1">
      <c r="A6" s="17"/>
      <c r="B6" s="35"/>
      <c r="C6" s="35"/>
      <c r="D6" s="26"/>
      <c r="E6" s="31"/>
      <c r="F6" s="22"/>
      <c r="G6" s="22"/>
      <c r="H6" s="22"/>
      <c r="I6" s="27"/>
      <c r="J6" s="27"/>
      <c r="K6" s="17"/>
      <c r="L6" s="13"/>
      <c r="M6" s="17"/>
      <c r="N6" s="18"/>
      <c r="O6" s="28"/>
      <c r="P6" s="28"/>
      <c r="Q6" s="28">
        <f t="shared" si="1"/>
        <v>0</v>
      </c>
      <c r="R6" s="28"/>
      <c r="S6" s="63">
        <f t="shared" si="0"/>
        <v>0</v>
      </c>
      <c r="T6" s="64"/>
      <c r="U6" s="29"/>
      <c r="V6" s="44"/>
      <c r="W6" s="45"/>
      <c r="X6" s="46">
        <f>SUM(S6:W6)</f>
        <v>0</v>
      </c>
      <c r="Y6" s="40"/>
      <c r="Z6" s="71"/>
    </row>
    <row r="7" spans="1:26" s="4" customFormat="1" ht="30" customHeight="1">
      <c r="A7" s="17"/>
      <c r="B7" s="35"/>
      <c r="C7" s="35"/>
      <c r="D7" s="26"/>
      <c r="E7" s="31"/>
      <c r="F7" s="22"/>
      <c r="G7" s="22"/>
      <c r="H7" s="22"/>
      <c r="I7" s="27"/>
      <c r="J7" s="27"/>
      <c r="K7" s="17"/>
      <c r="L7" s="13"/>
      <c r="M7" s="17"/>
      <c r="N7" s="18"/>
      <c r="O7" s="28"/>
      <c r="P7" s="28"/>
      <c r="Q7" s="28">
        <f t="shared" si="1"/>
        <v>0</v>
      </c>
      <c r="R7" s="28"/>
      <c r="S7" s="63">
        <f t="shared" si="0"/>
        <v>0</v>
      </c>
      <c r="T7" s="64"/>
      <c r="U7" s="29"/>
      <c r="V7" s="47"/>
      <c r="W7" s="45"/>
      <c r="X7" s="46">
        <f t="shared" ref="X7:X22" si="3">SUM(S7:W7)</f>
        <v>0</v>
      </c>
      <c r="Y7" s="40"/>
      <c r="Z7" s="71"/>
    </row>
    <row r="8" spans="1:26" s="4" customFormat="1" ht="30" customHeight="1">
      <c r="A8" s="17"/>
      <c r="B8" s="35"/>
      <c r="C8" s="35"/>
      <c r="D8" s="26"/>
      <c r="E8" s="31"/>
      <c r="F8" s="22"/>
      <c r="G8" s="22"/>
      <c r="H8" s="22"/>
      <c r="I8" s="27"/>
      <c r="J8" s="27"/>
      <c r="K8" s="17"/>
      <c r="L8" s="13"/>
      <c r="M8" s="17"/>
      <c r="N8" s="18"/>
      <c r="O8" s="28"/>
      <c r="P8" s="28"/>
      <c r="Q8" s="28">
        <f t="shared" si="1"/>
        <v>0</v>
      </c>
      <c r="R8" s="28"/>
      <c r="S8" s="63">
        <f t="shared" si="0"/>
        <v>0</v>
      </c>
      <c r="T8" s="64"/>
      <c r="U8" s="29"/>
      <c r="V8" s="47"/>
      <c r="W8" s="45"/>
      <c r="X8" s="46">
        <f t="shared" si="3"/>
        <v>0</v>
      </c>
      <c r="Y8" s="41"/>
      <c r="Z8" s="71"/>
    </row>
    <row r="9" spans="1:26" s="4" customFormat="1" ht="30" customHeight="1">
      <c r="A9" s="17"/>
      <c r="B9" s="35"/>
      <c r="C9" s="35"/>
      <c r="D9" s="26"/>
      <c r="E9" s="31"/>
      <c r="F9" s="22"/>
      <c r="G9" s="22"/>
      <c r="H9" s="22"/>
      <c r="I9" s="27"/>
      <c r="J9" s="27"/>
      <c r="K9" s="17"/>
      <c r="L9" s="13"/>
      <c r="M9" s="17"/>
      <c r="N9" s="18"/>
      <c r="O9" s="28"/>
      <c r="P9" s="28"/>
      <c r="Q9" s="28">
        <f t="shared" si="1"/>
        <v>0</v>
      </c>
      <c r="R9" s="28"/>
      <c r="S9" s="63">
        <f t="shared" si="0"/>
        <v>0</v>
      </c>
      <c r="T9" s="64"/>
      <c r="U9" s="29"/>
      <c r="V9" s="47"/>
      <c r="W9" s="45"/>
      <c r="X9" s="46">
        <f t="shared" si="3"/>
        <v>0</v>
      </c>
      <c r="Y9" s="40"/>
      <c r="Z9" s="71"/>
    </row>
    <row r="10" spans="1:26" s="4" customFormat="1" ht="30" customHeight="1">
      <c r="A10" s="17"/>
      <c r="B10" s="35"/>
      <c r="C10" s="35"/>
      <c r="D10" s="26"/>
      <c r="E10" s="31"/>
      <c r="F10" s="22"/>
      <c r="G10" s="22"/>
      <c r="H10" s="22"/>
      <c r="I10" s="27"/>
      <c r="J10" s="27"/>
      <c r="K10" s="17"/>
      <c r="L10" s="13"/>
      <c r="M10" s="17"/>
      <c r="N10" s="18"/>
      <c r="O10" s="28"/>
      <c r="P10" s="28"/>
      <c r="Q10" s="28">
        <f t="shared" si="1"/>
        <v>0</v>
      </c>
      <c r="R10" s="28"/>
      <c r="S10" s="63">
        <f t="shared" si="0"/>
        <v>0</v>
      </c>
      <c r="T10" s="64"/>
      <c r="U10" s="29"/>
      <c r="V10" s="47"/>
      <c r="W10" s="45"/>
      <c r="X10" s="46">
        <f t="shared" si="3"/>
        <v>0</v>
      </c>
      <c r="Y10" s="40"/>
      <c r="Z10" s="71"/>
    </row>
    <row r="11" spans="1:26" s="4" customFormat="1" ht="30" customHeight="1">
      <c r="A11" s="17"/>
      <c r="B11" s="35"/>
      <c r="C11" s="35"/>
      <c r="D11" s="26"/>
      <c r="E11" s="31"/>
      <c r="F11" s="22"/>
      <c r="G11" s="22"/>
      <c r="H11" s="22"/>
      <c r="I11" s="27"/>
      <c r="J11" s="27"/>
      <c r="K11" s="17"/>
      <c r="L11" s="13"/>
      <c r="M11" s="17"/>
      <c r="N11" s="18"/>
      <c r="O11" s="28"/>
      <c r="P11" s="28"/>
      <c r="Q11" s="28">
        <f t="shared" si="1"/>
        <v>0</v>
      </c>
      <c r="R11" s="28"/>
      <c r="S11" s="63">
        <f t="shared" si="0"/>
        <v>0</v>
      </c>
      <c r="T11" s="64"/>
      <c r="U11" s="29"/>
      <c r="V11" s="47"/>
      <c r="W11" s="45"/>
      <c r="X11" s="46">
        <f t="shared" si="3"/>
        <v>0</v>
      </c>
      <c r="Y11" s="40"/>
      <c r="Z11" s="71"/>
    </row>
    <row r="12" spans="1:26" s="4" customFormat="1" ht="30" customHeight="1">
      <c r="A12" s="17"/>
      <c r="B12" s="35"/>
      <c r="C12" s="35"/>
      <c r="D12" s="26"/>
      <c r="E12" s="31"/>
      <c r="F12" s="22"/>
      <c r="G12" s="22"/>
      <c r="H12" s="22"/>
      <c r="I12" s="27"/>
      <c r="J12" s="27"/>
      <c r="K12" s="17"/>
      <c r="L12" s="13"/>
      <c r="M12" s="17"/>
      <c r="N12" s="18"/>
      <c r="O12" s="28"/>
      <c r="P12" s="28"/>
      <c r="Q12" s="28">
        <f t="shared" si="1"/>
        <v>0</v>
      </c>
      <c r="R12" s="28"/>
      <c r="S12" s="63">
        <f t="shared" si="0"/>
        <v>0</v>
      </c>
      <c r="T12" s="64"/>
      <c r="U12" s="29"/>
      <c r="V12" s="47"/>
      <c r="W12" s="45"/>
      <c r="X12" s="46">
        <f t="shared" si="3"/>
        <v>0</v>
      </c>
      <c r="Y12" s="40"/>
      <c r="Z12" s="71"/>
    </row>
    <row r="13" spans="1:26" s="4" customFormat="1" ht="30" customHeight="1">
      <c r="A13" s="17"/>
      <c r="B13" s="35"/>
      <c r="C13" s="35"/>
      <c r="D13" s="26"/>
      <c r="E13" s="31"/>
      <c r="F13" s="22"/>
      <c r="G13" s="22"/>
      <c r="H13" s="22"/>
      <c r="I13" s="27"/>
      <c r="J13" s="27"/>
      <c r="K13" s="17"/>
      <c r="L13" s="13"/>
      <c r="M13" s="17"/>
      <c r="N13" s="18"/>
      <c r="O13" s="28"/>
      <c r="P13" s="28"/>
      <c r="Q13" s="28">
        <f t="shared" si="1"/>
        <v>0</v>
      </c>
      <c r="R13" s="28"/>
      <c r="S13" s="63">
        <f t="shared" si="0"/>
        <v>0</v>
      </c>
      <c r="T13" s="64"/>
      <c r="U13" s="29"/>
      <c r="V13" s="47"/>
      <c r="W13" s="45"/>
      <c r="X13" s="46">
        <f t="shared" si="3"/>
        <v>0</v>
      </c>
      <c r="Y13" s="40"/>
      <c r="Z13" s="71"/>
    </row>
    <row r="14" spans="1:26" s="4" customFormat="1" ht="30" customHeight="1">
      <c r="A14" s="17"/>
      <c r="B14" s="35"/>
      <c r="C14" s="35"/>
      <c r="D14" s="26"/>
      <c r="E14" s="31"/>
      <c r="F14" s="22"/>
      <c r="G14" s="22"/>
      <c r="H14" s="22"/>
      <c r="I14" s="27"/>
      <c r="J14" s="27"/>
      <c r="K14" s="17"/>
      <c r="L14" s="13"/>
      <c r="M14" s="17"/>
      <c r="N14" s="18"/>
      <c r="O14" s="28"/>
      <c r="P14" s="28"/>
      <c r="Q14" s="28">
        <f t="shared" si="1"/>
        <v>0</v>
      </c>
      <c r="R14" s="28"/>
      <c r="S14" s="63">
        <f t="shared" si="0"/>
        <v>0</v>
      </c>
      <c r="T14" s="64"/>
      <c r="U14" s="29"/>
      <c r="V14" s="47"/>
      <c r="W14" s="45"/>
      <c r="X14" s="46">
        <f t="shared" si="3"/>
        <v>0</v>
      </c>
      <c r="Y14" s="40"/>
      <c r="Z14" s="71"/>
    </row>
    <row r="15" spans="1:26" s="4" customFormat="1" ht="30" customHeight="1">
      <c r="A15" s="17"/>
      <c r="B15" s="35"/>
      <c r="C15" s="35"/>
      <c r="D15" s="26"/>
      <c r="E15" s="31"/>
      <c r="F15" s="22"/>
      <c r="G15" s="22"/>
      <c r="H15" s="22"/>
      <c r="I15" s="27"/>
      <c r="J15" s="27"/>
      <c r="K15" s="17"/>
      <c r="L15" s="13"/>
      <c r="M15" s="17"/>
      <c r="N15" s="18"/>
      <c r="O15" s="28"/>
      <c r="P15" s="28"/>
      <c r="Q15" s="28">
        <f t="shared" si="1"/>
        <v>0</v>
      </c>
      <c r="R15" s="28"/>
      <c r="S15" s="63">
        <f t="shared" si="0"/>
        <v>0</v>
      </c>
      <c r="T15" s="64"/>
      <c r="U15" s="29"/>
      <c r="V15" s="47"/>
      <c r="W15" s="45"/>
      <c r="X15" s="46">
        <f t="shared" si="3"/>
        <v>0</v>
      </c>
      <c r="Y15" s="40"/>
      <c r="Z15" s="71"/>
    </row>
    <row r="16" spans="1:26" s="4" customFormat="1" ht="30" customHeight="1">
      <c r="A16" s="17"/>
      <c r="B16" s="35"/>
      <c r="C16" s="35"/>
      <c r="D16" s="26"/>
      <c r="E16" s="31"/>
      <c r="F16" s="22"/>
      <c r="G16" s="22"/>
      <c r="H16" s="22"/>
      <c r="I16" s="27"/>
      <c r="J16" s="27"/>
      <c r="K16" s="17"/>
      <c r="L16" s="13"/>
      <c r="M16" s="17"/>
      <c r="N16" s="18"/>
      <c r="O16" s="28"/>
      <c r="P16" s="28"/>
      <c r="Q16" s="28">
        <f t="shared" si="1"/>
        <v>0</v>
      </c>
      <c r="R16" s="28"/>
      <c r="S16" s="63">
        <f t="shared" si="0"/>
        <v>0</v>
      </c>
      <c r="T16" s="64"/>
      <c r="U16" s="29"/>
      <c r="V16" s="47"/>
      <c r="W16" s="45"/>
      <c r="X16" s="46">
        <f t="shared" si="3"/>
        <v>0</v>
      </c>
      <c r="Y16" s="40"/>
      <c r="Z16" s="71"/>
    </row>
    <row r="17" spans="1:26" s="4" customFormat="1" ht="30" customHeight="1">
      <c r="A17" s="17"/>
      <c r="B17" s="35"/>
      <c r="C17" s="35"/>
      <c r="D17" s="26"/>
      <c r="E17" s="31"/>
      <c r="F17" s="22"/>
      <c r="G17" s="22"/>
      <c r="H17" s="22"/>
      <c r="I17" s="27"/>
      <c r="J17" s="27"/>
      <c r="K17" s="17"/>
      <c r="L17" s="13"/>
      <c r="M17" s="17"/>
      <c r="N17" s="18"/>
      <c r="O17" s="28"/>
      <c r="P17" s="28"/>
      <c r="Q17" s="28">
        <f t="shared" si="1"/>
        <v>0</v>
      </c>
      <c r="R17" s="28"/>
      <c r="S17" s="63">
        <f t="shared" si="0"/>
        <v>0</v>
      </c>
      <c r="T17" s="64"/>
      <c r="U17" s="29"/>
      <c r="V17" s="47"/>
      <c r="W17" s="45"/>
      <c r="X17" s="46">
        <f t="shared" si="3"/>
        <v>0</v>
      </c>
      <c r="Y17" s="40"/>
      <c r="Z17" s="71"/>
    </row>
    <row r="18" spans="1:26" s="4" customFormat="1" ht="30" customHeight="1">
      <c r="A18" s="17"/>
      <c r="B18" s="35"/>
      <c r="C18" s="35"/>
      <c r="D18" s="26"/>
      <c r="E18" s="31"/>
      <c r="F18" s="22"/>
      <c r="G18" s="22"/>
      <c r="H18" s="22"/>
      <c r="I18" s="27"/>
      <c r="J18" s="27"/>
      <c r="K18" s="17"/>
      <c r="L18" s="13"/>
      <c r="M18" s="17"/>
      <c r="N18" s="18"/>
      <c r="O18" s="28"/>
      <c r="P18" s="28"/>
      <c r="Q18" s="28">
        <f t="shared" si="1"/>
        <v>0</v>
      </c>
      <c r="R18" s="28"/>
      <c r="S18" s="63">
        <f t="shared" si="0"/>
        <v>0</v>
      </c>
      <c r="T18" s="64"/>
      <c r="U18" s="29"/>
      <c r="V18" s="47"/>
      <c r="W18" s="45"/>
      <c r="X18" s="46">
        <f t="shared" si="3"/>
        <v>0</v>
      </c>
      <c r="Y18" s="40"/>
      <c r="Z18" s="71"/>
    </row>
    <row r="19" spans="1:26" s="4" customFormat="1" ht="30" customHeight="1">
      <c r="A19" s="17"/>
      <c r="B19" s="35"/>
      <c r="C19" s="35"/>
      <c r="D19" s="26"/>
      <c r="E19" s="31"/>
      <c r="F19" s="22"/>
      <c r="G19" s="22"/>
      <c r="H19" s="22"/>
      <c r="I19" s="27"/>
      <c r="J19" s="27"/>
      <c r="K19" s="17"/>
      <c r="L19" s="36"/>
      <c r="M19" s="17"/>
      <c r="N19" s="18"/>
      <c r="O19" s="28"/>
      <c r="P19" s="28"/>
      <c r="Q19" s="28">
        <f t="shared" si="1"/>
        <v>0</v>
      </c>
      <c r="R19" s="28"/>
      <c r="S19" s="63">
        <f t="shared" si="0"/>
        <v>0</v>
      </c>
      <c r="T19" s="64"/>
      <c r="U19" s="29"/>
      <c r="V19" s="47"/>
      <c r="W19" s="45"/>
      <c r="X19" s="46">
        <f t="shared" si="3"/>
        <v>0</v>
      </c>
      <c r="Y19" s="40"/>
      <c r="Z19" s="71"/>
    </row>
    <row r="20" spans="1:26" s="4" customFormat="1" ht="30" customHeight="1">
      <c r="A20" s="17"/>
      <c r="B20" s="35"/>
      <c r="C20" s="35"/>
      <c r="D20" s="26"/>
      <c r="E20" s="31"/>
      <c r="F20" s="22"/>
      <c r="G20" s="22"/>
      <c r="H20" s="22"/>
      <c r="I20" s="27"/>
      <c r="J20" s="27"/>
      <c r="K20" s="17"/>
      <c r="L20" s="36"/>
      <c r="M20" s="17"/>
      <c r="N20" s="18"/>
      <c r="O20" s="28"/>
      <c r="P20" s="28"/>
      <c r="Q20" s="28">
        <f t="shared" si="1"/>
        <v>0</v>
      </c>
      <c r="R20" s="28"/>
      <c r="S20" s="65">
        <f t="shared" si="0"/>
        <v>0</v>
      </c>
      <c r="T20" s="64"/>
      <c r="U20" s="29"/>
      <c r="V20" s="47"/>
      <c r="W20" s="48"/>
      <c r="X20" s="46">
        <f t="shared" si="3"/>
        <v>0</v>
      </c>
      <c r="Y20" s="40"/>
      <c r="Z20" s="71"/>
    </row>
    <row r="21" spans="1:26" s="4" customFormat="1" ht="30" customHeight="1">
      <c r="A21" s="17"/>
      <c r="B21" s="35"/>
      <c r="C21" s="35"/>
      <c r="D21" s="26"/>
      <c r="E21" s="31"/>
      <c r="F21" s="22"/>
      <c r="G21" s="22"/>
      <c r="H21" s="22"/>
      <c r="I21" s="27"/>
      <c r="J21" s="27"/>
      <c r="K21" s="17"/>
      <c r="L21" s="13"/>
      <c r="M21" s="17"/>
      <c r="N21" s="18"/>
      <c r="O21" s="28"/>
      <c r="P21" s="28"/>
      <c r="Q21" s="28">
        <f t="shared" si="1"/>
        <v>0</v>
      </c>
      <c r="R21" s="28"/>
      <c r="S21" s="65">
        <f t="shared" si="0"/>
        <v>0</v>
      </c>
      <c r="T21" s="64"/>
      <c r="U21" s="29" t="s">
        <v>90</v>
      </c>
      <c r="V21" s="47"/>
      <c r="W21" s="45"/>
      <c r="X21" s="46">
        <f t="shared" si="3"/>
        <v>0</v>
      </c>
      <c r="Y21" s="41"/>
      <c r="Z21" s="71"/>
    </row>
    <row r="22" spans="1:26" ht="30" customHeight="1">
      <c r="A22" s="17" t="s">
        <v>90</v>
      </c>
      <c r="B22" s="32"/>
      <c r="C22" s="32"/>
      <c r="D22" s="33"/>
      <c r="E22" s="34"/>
      <c r="F22" s="22"/>
      <c r="G22" s="22"/>
      <c r="H22" s="22"/>
      <c r="I22" s="27"/>
      <c r="J22" s="27"/>
      <c r="K22" s="17"/>
      <c r="L22" s="13"/>
      <c r="M22" s="17"/>
      <c r="N22" s="18"/>
      <c r="O22" s="28"/>
      <c r="P22" s="28"/>
      <c r="Q22" s="28">
        <f t="shared" si="1"/>
        <v>0</v>
      </c>
      <c r="R22" s="28"/>
      <c r="S22" s="65">
        <f t="shared" si="0"/>
        <v>0</v>
      </c>
      <c r="T22" s="64"/>
      <c r="U22" s="30"/>
      <c r="V22" s="49"/>
      <c r="W22" s="50"/>
      <c r="X22" s="46">
        <f t="shared" si="3"/>
        <v>0</v>
      </c>
      <c r="Y22" s="42"/>
      <c r="Z22" s="72"/>
    </row>
    <row r="23" spans="1:26" ht="23.25" customHeight="1">
      <c r="A23" s="86" t="s">
        <v>5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8"/>
      <c r="O23" s="69"/>
      <c r="P23" s="69"/>
      <c r="Q23" s="69"/>
      <c r="R23" s="69"/>
      <c r="S23" s="69">
        <f t="shared" ref="S23:X23" si="4">SUM(S4:S22)</f>
        <v>0</v>
      </c>
      <c r="T23" s="70">
        <f t="shared" si="4"/>
        <v>0</v>
      </c>
      <c r="U23" s="70">
        <f t="shared" si="4"/>
        <v>0</v>
      </c>
      <c r="V23" s="70">
        <f t="shared" si="4"/>
        <v>0</v>
      </c>
      <c r="W23" s="70">
        <f t="shared" si="4"/>
        <v>0</v>
      </c>
      <c r="X23" s="70">
        <f t="shared" si="4"/>
        <v>0</v>
      </c>
      <c r="Y23" s="68"/>
      <c r="Z23" s="68"/>
    </row>
    <row r="24" spans="1:26"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20"/>
      <c r="P24" s="5"/>
      <c r="Q24" s="5"/>
      <c r="R24" s="5"/>
      <c r="S24" s="12"/>
      <c r="T24" s="7"/>
      <c r="U24" s="20"/>
      <c r="V24" s="5"/>
      <c r="W24" s="5"/>
      <c r="X24" s="5"/>
      <c r="Y24" s="5"/>
    </row>
    <row r="25" spans="1:26" ht="24" customHeight="1">
      <c r="T25" s="77" t="s">
        <v>12</v>
      </c>
      <c r="U25" s="78"/>
      <c r="V25" s="79"/>
      <c r="W25" s="75">
        <f>P23</f>
        <v>0</v>
      </c>
      <c r="X25" s="76"/>
    </row>
    <row r="26" spans="1:26" ht="24" customHeight="1">
      <c r="T26" s="83" t="s">
        <v>6</v>
      </c>
      <c r="U26" s="84"/>
      <c r="V26" s="85"/>
      <c r="W26" s="81" t="e">
        <f>P23/O23</f>
        <v>#DIV/0!</v>
      </c>
      <c r="X26" s="82"/>
    </row>
  </sheetData>
  <mergeCells count="6">
    <mergeCell ref="T25:V25"/>
    <mergeCell ref="W25:X25"/>
    <mergeCell ref="W26:X26"/>
    <mergeCell ref="A23:N23"/>
    <mergeCell ref="A1:Z1"/>
    <mergeCell ref="T26:V26"/>
  </mergeCells>
  <pageMargins left="0.38" right="0.25" top="0.43" bottom="0.36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G27"/>
  <sheetViews>
    <sheetView workbookViewId="0">
      <selection activeCell="A5" sqref="A5"/>
    </sheetView>
  </sheetViews>
  <sheetFormatPr defaultRowHeight="15"/>
  <cols>
    <col min="1" max="1" width="24.140625" customWidth="1"/>
    <col min="2" max="2" width="23.42578125" bestFit="1" customWidth="1"/>
  </cols>
  <sheetData>
    <row r="3" spans="1:7">
      <c r="A3" s="14" t="s">
        <v>39</v>
      </c>
      <c r="B3" t="s">
        <v>57</v>
      </c>
      <c r="G3" t="s">
        <v>76</v>
      </c>
    </row>
    <row r="4" spans="1:7">
      <c r="A4" s="11" t="s">
        <v>70</v>
      </c>
      <c r="B4">
        <v>1124300</v>
      </c>
    </row>
    <row r="5" spans="1:7">
      <c r="A5" s="11" t="s">
        <v>35</v>
      </c>
      <c r="B5">
        <v>741700</v>
      </c>
    </row>
    <row r="6" spans="1:7">
      <c r="A6" s="11" t="s">
        <v>21</v>
      </c>
      <c r="B6">
        <v>914900</v>
      </c>
    </row>
    <row r="7" spans="1:7">
      <c r="A7" s="11" t="s">
        <v>71</v>
      </c>
      <c r="B7">
        <v>1838200</v>
      </c>
    </row>
    <row r="8" spans="1:7">
      <c r="A8" s="11" t="s">
        <v>32</v>
      </c>
      <c r="B8">
        <v>2602400</v>
      </c>
    </row>
    <row r="9" spans="1:7">
      <c r="A9" s="11" t="s">
        <v>30</v>
      </c>
      <c r="B9">
        <v>2255600</v>
      </c>
    </row>
    <row r="10" spans="1:7">
      <c r="A10" s="11" t="s">
        <v>24</v>
      </c>
      <c r="B10">
        <v>672900</v>
      </c>
    </row>
    <row r="11" spans="1:7">
      <c r="A11" s="11" t="s">
        <v>38</v>
      </c>
      <c r="B11">
        <v>2381500</v>
      </c>
    </row>
    <row r="12" spans="1:7">
      <c r="A12" s="11" t="s">
        <v>31</v>
      </c>
      <c r="B12">
        <v>3916000</v>
      </c>
    </row>
    <row r="13" spans="1:7">
      <c r="A13" s="11" t="s">
        <v>29</v>
      </c>
      <c r="B13">
        <v>792500</v>
      </c>
    </row>
    <row r="14" spans="1:7">
      <c r="A14" s="11" t="s">
        <v>23</v>
      </c>
      <c r="B14">
        <v>1173600</v>
      </c>
    </row>
    <row r="15" spans="1:7">
      <c r="A15" s="11" t="s">
        <v>27</v>
      </c>
      <c r="B15">
        <v>1482500</v>
      </c>
    </row>
    <row r="16" spans="1:7">
      <c r="A16" s="11" t="s">
        <v>28</v>
      </c>
      <c r="B16">
        <v>479200</v>
      </c>
    </row>
    <row r="17" spans="1:2">
      <c r="A17" s="11" t="s">
        <v>26</v>
      </c>
      <c r="B17">
        <v>246100</v>
      </c>
    </row>
    <row r="18" spans="1:2">
      <c r="A18" s="11" t="s">
        <v>33</v>
      </c>
      <c r="B18">
        <v>2415400</v>
      </c>
    </row>
    <row r="19" spans="1:2">
      <c r="A19" s="11" t="s">
        <v>34</v>
      </c>
      <c r="B19">
        <v>2541100</v>
      </c>
    </row>
    <row r="20" spans="1:2">
      <c r="A20" s="11" t="s">
        <v>72</v>
      </c>
      <c r="B20">
        <v>663000</v>
      </c>
    </row>
    <row r="21" spans="1:2">
      <c r="A21" s="11" t="s">
        <v>22</v>
      </c>
      <c r="B21">
        <v>294300</v>
      </c>
    </row>
    <row r="22" spans="1:2">
      <c r="A22" s="11" t="s">
        <v>25</v>
      </c>
      <c r="B22">
        <v>1000200</v>
      </c>
    </row>
    <row r="23" spans="1:2">
      <c r="A23" s="11" t="s">
        <v>36</v>
      </c>
      <c r="B23">
        <v>1597100</v>
      </c>
    </row>
    <row r="24" spans="1:2">
      <c r="A24" s="11" t="s">
        <v>37</v>
      </c>
      <c r="B24">
        <v>12157000</v>
      </c>
    </row>
    <row r="25" spans="1:2">
      <c r="A25" s="11" t="s">
        <v>73</v>
      </c>
      <c r="B25">
        <v>656100</v>
      </c>
    </row>
    <row r="26" spans="1:2">
      <c r="A26" s="11" t="s">
        <v>55</v>
      </c>
      <c r="B26">
        <v>-220200</v>
      </c>
    </row>
    <row r="27" spans="1:2">
      <c r="A27" s="11" t="s">
        <v>56</v>
      </c>
      <c r="B27">
        <v>41725400</v>
      </c>
    </row>
  </sheetData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26"/>
  <sheetViews>
    <sheetView workbookViewId="0">
      <selection activeCell="A20" sqref="A20"/>
    </sheetView>
  </sheetViews>
  <sheetFormatPr defaultRowHeight="15"/>
  <cols>
    <col min="1" max="1" width="27.7109375" customWidth="1"/>
    <col min="2" max="2" width="11.85546875" customWidth="1"/>
    <col min="3" max="5" width="9.5703125" customWidth="1"/>
    <col min="6" max="6" width="8.42578125" customWidth="1"/>
    <col min="7" max="10" width="9.5703125" customWidth="1"/>
    <col min="11" max="11" width="8.42578125" customWidth="1"/>
    <col min="12" max="12" width="9.5703125" customWidth="1"/>
    <col min="13" max="13" width="8.42578125" customWidth="1"/>
    <col min="14" max="15" width="9.5703125" customWidth="1"/>
    <col min="16" max="16" width="10.7109375" customWidth="1"/>
    <col min="17" max="17" width="11.28515625" customWidth="1"/>
    <col min="18" max="18" width="10.7109375" customWidth="1"/>
    <col min="19" max="19" width="22.28515625" customWidth="1"/>
    <col min="20" max="20" width="14.42578125" customWidth="1"/>
    <col min="21" max="21" width="11.28515625" customWidth="1"/>
    <col min="22" max="22" width="10.7109375" customWidth="1"/>
    <col min="23" max="26" width="12.42578125" customWidth="1"/>
    <col min="27" max="27" width="12.42578125" bestFit="1" customWidth="1"/>
    <col min="28" max="28" width="12.42578125" customWidth="1"/>
    <col min="29" max="29" width="13.5703125" customWidth="1"/>
    <col min="30" max="30" width="10.7109375" customWidth="1"/>
    <col min="31" max="31" width="15" bestFit="1" customWidth="1"/>
    <col min="32" max="32" width="17.7109375" bestFit="1" customWidth="1"/>
    <col min="33" max="33" width="23.7109375" bestFit="1" customWidth="1"/>
    <col min="34" max="34" width="26.42578125" bestFit="1" customWidth="1"/>
    <col min="35" max="35" width="30.28515625" bestFit="1" customWidth="1"/>
    <col min="36" max="36" width="33" bestFit="1" customWidth="1"/>
    <col min="37" max="37" width="22.28515625" bestFit="1" customWidth="1"/>
    <col min="38" max="38" width="25" bestFit="1" customWidth="1"/>
    <col min="39" max="39" width="24.42578125" bestFit="1" customWidth="1"/>
    <col min="40" max="40" width="27.140625" bestFit="1" customWidth="1"/>
    <col min="41" max="41" width="16.5703125" bestFit="1" customWidth="1"/>
    <col min="42" max="42" width="19.42578125" bestFit="1" customWidth="1"/>
    <col min="43" max="43" width="13.42578125" bestFit="1" customWidth="1"/>
    <col min="44" max="44" width="8.28515625" customWidth="1"/>
    <col min="45" max="45" width="9.42578125" bestFit="1" customWidth="1"/>
    <col min="46" max="48" width="10.42578125" bestFit="1" customWidth="1"/>
    <col min="49" max="50" width="12.42578125" bestFit="1" customWidth="1"/>
    <col min="51" max="51" width="16.140625" bestFit="1" customWidth="1"/>
    <col min="52" max="52" width="10.7109375" bestFit="1" customWidth="1"/>
  </cols>
  <sheetData>
    <row r="2" spans="1:18">
      <c r="A2" s="14" t="s">
        <v>8</v>
      </c>
      <c r="B2" t="s">
        <v>74</v>
      </c>
    </row>
    <row r="4" spans="1:18">
      <c r="A4" s="14" t="s">
        <v>57</v>
      </c>
      <c r="B4" s="14" t="s">
        <v>75</v>
      </c>
    </row>
    <row r="5" spans="1:18">
      <c r="A5" s="14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  <c r="G5" t="s">
        <v>45</v>
      </c>
      <c r="H5" t="s">
        <v>46</v>
      </c>
      <c r="I5" t="s">
        <v>47</v>
      </c>
      <c r="J5" t="s">
        <v>48</v>
      </c>
      <c r="K5" t="s">
        <v>49</v>
      </c>
      <c r="L5" t="s">
        <v>50</v>
      </c>
      <c r="M5" t="s">
        <v>51</v>
      </c>
      <c r="N5" t="s">
        <v>52</v>
      </c>
      <c r="O5" t="s">
        <v>53</v>
      </c>
      <c r="P5" t="s">
        <v>54</v>
      </c>
      <c r="Q5" t="s">
        <v>55</v>
      </c>
      <c r="R5" t="s">
        <v>56</v>
      </c>
    </row>
    <row r="6" spans="1:18">
      <c r="A6" s="15" t="s">
        <v>19</v>
      </c>
      <c r="D6">
        <v>1597100</v>
      </c>
      <c r="R6">
        <v>1597100</v>
      </c>
    </row>
    <row r="7" spans="1:18">
      <c r="A7" s="11" t="s">
        <v>18</v>
      </c>
      <c r="M7">
        <v>741700</v>
      </c>
      <c r="R7">
        <v>741700</v>
      </c>
    </row>
    <row r="8" spans="1:18">
      <c r="A8" s="11" t="s">
        <v>62</v>
      </c>
      <c r="K8">
        <v>246100</v>
      </c>
      <c r="R8">
        <v>246100</v>
      </c>
    </row>
    <row r="9" spans="1:18">
      <c r="A9" s="11" t="s">
        <v>65</v>
      </c>
      <c r="O9">
        <v>294300</v>
      </c>
      <c r="R9">
        <v>294300</v>
      </c>
    </row>
    <row r="10" spans="1:18">
      <c r="A10" s="15" t="s">
        <v>60</v>
      </c>
      <c r="B10" s="16"/>
      <c r="C10" s="16"/>
      <c r="D10" s="16"/>
      <c r="E10" s="16"/>
      <c r="F10" s="16"/>
      <c r="G10" s="16"/>
      <c r="H10" s="16"/>
      <c r="I10" s="16">
        <v>330500</v>
      </c>
      <c r="J10" s="16"/>
      <c r="K10" s="16"/>
      <c r="L10" s="16">
        <v>462000</v>
      </c>
      <c r="M10" s="16"/>
      <c r="N10" s="16"/>
      <c r="O10" s="16"/>
      <c r="P10" s="16"/>
      <c r="Q10" s="16"/>
      <c r="R10" s="16">
        <v>792500</v>
      </c>
    </row>
    <row r="11" spans="1:18">
      <c r="A11" s="11" t="s">
        <v>66</v>
      </c>
      <c r="O11">
        <v>325900</v>
      </c>
      <c r="R11">
        <v>325900</v>
      </c>
    </row>
    <row r="12" spans="1:18">
      <c r="A12" s="15" t="s">
        <v>58</v>
      </c>
      <c r="C12">
        <v>3916000</v>
      </c>
      <c r="R12">
        <v>3916000</v>
      </c>
    </row>
    <row r="13" spans="1:18">
      <c r="A13" s="11" t="s">
        <v>67</v>
      </c>
      <c r="O13">
        <v>0</v>
      </c>
      <c r="R13">
        <v>0</v>
      </c>
    </row>
    <row r="14" spans="1:18">
      <c r="A14" s="15" t="s">
        <v>15</v>
      </c>
      <c r="G14">
        <v>1301200</v>
      </c>
      <c r="R14">
        <v>1301200</v>
      </c>
    </row>
    <row r="15" spans="1:18">
      <c r="A15" s="15" t="s">
        <v>14</v>
      </c>
      <c r="B15" s="16">
        <v>2255600</v>
      </c>
      <c r="C15" s="16"/>
      <c r="D15" s="16"/>
      <c r="E15" s="16"/>
      <c r="F15" s="16"/>
      <c r="G15" s="16"/>
      <c r="H15" s="16"/>
      <c r="I15" s="16">
        <v>672900</v>
      </c>
      <c r="J15" s="16"/>
      <c r="K15" s="16"/>
      <c r="L15" s="16"/>
      <c r="M15" s="16"/>
      <c r="N15" s="16"/>
      <c r="O15" s="16"/>
      <c r="P15" s="16"/>
      <c r="Q15" s="16"/>
      <c r="R15" s="16">
        <v>2928500</v>
      </c>
    </row>
    <row r="16" spans="1:18">
      <c r="A16" s="11" t="s">
        <v>17</v>
      </c>
      <c r="H16">
        <v>2541100</v>
      </c>
      <c r="R16">
        <v>2541100</v>
      </c>
    </row>
    <row r="17" spans="1:18">
      <c r="A17" s="15" t="s">
        <v>59</v>
      </c>
      <c r="B17" s="16"/>
      <c r="C17" s="16"/>
      <c r="D17" s="16"/>
      <c r="E17" s="16">
        <v>2381500</v>
      </c>
      <c r="F17" s="16"/>
      <c r="G17" s="16">
        <v>1838200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>
        <v>4219700</v>
      </c>
    </row>
    <row r="18" spans="1:18">
      <c r="A18" s="15" t="s">
        <v>16</v>
      </c>
      <c r="G18">
        <v>1301200</v>
      </c>
      <c r="R18">
        <v>1301200</v>
      </c>
    </row>
    <row r="19" spans="1:18">
      <c r="A19" s="15" t="s">
        <v>64</v>
      </c>
      <c r="N19">
        <v>1482500</v>
      </c>
      <c r="R19">
        <v>1482500</v>
      </c>
    </row>
    <row r="20" spans="1:18">
      <c r="A20" s="11" t="s">
        <v>63</v>
      </c>
      <c r="L20">
        <v>1173600</v>
      </c>
      <c r="R20">
        <v>1173600</v>
      </c>
    </row>
    <row r="21" spans="1:18">
      <c r="A21" s="11" t="s">
        <v>68</v>
      </c>
      <c r="O21">
        <v>914900</v>
      </c>
      <c r="R21">
        <v>914900</v>
      </c>
    </row>
    <row r="22" spans="1:18">
      <c r="A22" s="15" t="s">
        <v>20</v>
      </c>
      <c r="P22">
        <v>12157000</v>
      </c>
      <c r="R22">
        <v>12157000</v>
      </c>
    </row>
    <row r="23" spans="1:18">
      <c r="A23" s="11" t="s">
        <v>13</v>
      </c>
      <c r="N23">
        <v>617100</v>
      </c>
      <c r="R23">
        <v>617100</v>
      </c>
    </row>
    <row r="24" spans="1:18">
      <c r="A24" s="11" t="s">
        <v>61</v>
      </c>
      <c r="I24">
        <v>0</v>
      </c>
      <c r="R24">
        <v>0</v>
      </c>
    </row>
    <row r="25" spans="1:18">
      <c r="A25" s="11" t="s">
        <v>55</v>
      </c>
      <c r="F25">
        <v>479200</v>
      </c>
      <c r="J25">
        <v>4858800</v>
      </c>
      <c r="N25">
        <v>57200</v>
      </c>
      <c r="Q25">
        <v>-220200</v>
      </c>
      <c r="R25">
        <v>5175000</v>
      </c>
    </row>
    <row r="26" spans="1:18">
      <c r="A26" s="11" t="s">
        <v>56</v>
      </c>
      <c r="B26">
        <v>2255600</v>
      </c>
      <c r="C26">
        <v>3916000</v>
      </c>
      <c r="D26">
        <v>1597100</v>
      </c>
      <c r="E26">
        <v>2381500</v>
      </c>
      <c r="F26">
        <v>479200</v>
      </c>
      <c r="G26">
        <v>4440600</v>
      </c>
      <c r="H26">
        <v>2541100</v>
      </c>
      <c r="I26">
        <v>1003400</v>
      </c>
      <c r="J26">
        <v>4858800</v>
      </c>
      <c r="K26">
        <v>246100</v>
      </c>
      <c r="L26">
        <v>1635600</v>
      </c>
      <c r="M26">
        <v>741700</v>
      </c>
      <c r="N26">
        <v>2156800</v>
      </c>
      <c r="O26">
        <v>1535100</v>
      </c>
      <c r="P26">
        <v>12157000</v>
      </c>
      <c r="Q26">
        <v>-220200</v>
      </c>
      <c r="R26">
        <v>41725400</v>
      </c>
    </row>
  </sheetData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C20"/>
  <sheetViews>
    <sheetView workbookViewId="0">
      <selection activeCell="C10" sqref="C10"/>
    </sheetView>
  </sheetViews>
  <sheetFormatPr defaultRowHeight="15"/>
  <cols>
    <col min="1" max="1" width="11.85546875" customWidth="1"/>
    <col min="2" max="2" width="23.42578125" bestFit="1" customWidth="1"/>
    <col min="3" max="3" width="10.28515625" bestFit="1" customWidth="1"/>
  </cols>
  <sheetData>
    <row r="3" spans="1:3">
      <c r="A3" s="14" t="s">
        <v>39</v>
      </c>
      <c r="B3" t="s">
        <v>57</v>
      </c>
      <c r="C3" t="s">
        <v>69</v>
      </c>
    </row>
    <row r="4" spans="1:3">
      <c r="A4" s="11" t="s">
        <v>40</v>
      </c>
      <c r="B4">
        <v>2255600</v>
      </c>
      <c r="C4">
        <v>13</v>
      </c>
    </row>
    <row r="5" spans="1:3">
      <c r="A5" s="11" t="s">
        <v>41</v>
      </c>
      <c r="B5">
        <v>3916000</v>
      </c>
      <c r="C5">
        <v>14</v>
      </c>
    </row>
    <row r="6" spans="1:3">
      <c r="A6" s="11" t="s">
        <v>42</v>
      </c>
      <c r="B6">
        <v>1597100</v>
      </c>
      <c r="C6">
        <v>24</v>
      </c>
    </row>
    <row r="7" spans="1:3">
      <c r="A7" s="11" t="s">
        <v>43</v>
      </c>
      <c r="B7">
        <v>2381500</v>
      </c>
      <c r="C7">
        <v>26</v>
      </c>
    </row>
    <row r="8" spans="1:3">
      <c r="A8" s="11" t="s">
        <v>44</v>
      </c>
      <c r="B8">
        <v>479200</v>
      </c>
      <c r="C8">
        <v>12</v>
      </c>
    </row>
    <row r="9" spans="1:3">
      <c r="A9" s="11" t="s">
        <v>45</v>
      </c>
      <c r="B9">
        <v>4440600</v>
      </c>
      <c r="C9">
        <v>64</v>
      </c>
    </row>
    <row r="10" spans="1:3">
      <c r="A10" s="11" t="s">
        <v>46</v>
      </c>
      <c r="B10">
        <v>2541100</v>
      </c>
      <c r="C10">
        <v>22</v>
      </c>
    </row>
    <row r="11" spans="1:3">
      <c r="A11" s="11" t="s">
        <v>47</v>
      </c>
      <c r="B11">
        <v>1003400</v>
      </c>
      <c r="C11">
        <v>43</v>
      </c>
    </row>
    <row r="12" spans="1:3">
      <c r="A12" s="11" t="s">
        <v>48</v>
      </c>
      <c r="B12">
        <v>4858800</v>
      </c>
      <c r="C12">
        <v>161</v>
      </c>
    </row>
    <row r="13" spans="1:3">
      <c r="A13" s="11" t="s">
        <v>49</v>
      </c>
      <c r="B13">
        <v>246100</v>
      </c>
      <c r="C13">
        <v>9</v>
      </c>
    </row>
    <row r="14" spans="1:3">
      <c r="A14" s="11" t="s">
        <v>50</v>
      </c>
      <c r="B14">
        <v>1635600</v>
      </c>
      <c r="C14">
        <v>35</v>
      </c>
    </row>
    <row r="15" spans="1:3">
      <c r="A15" s="11" t="s">
        <v>51</v>
      </c>
      <c r="B15">
        <v>741700</v>
      </c>
      <c r="C15">
        <v>23</v>
      </c>
    </row>
    <row r="16" spans="1:3">
      <c r="A16" s="11" t="s">
        <v>52</v>
      </c>
      <c r="B16">
        <v>2156800</v>
      </c>
      <c r="C16">
        <v>24</v>
      </c>
    </row>
    <row r="17" spans="1:3">
      <c r="A17" s="11" t="s">
        <v>53</v>
      </c>
      <c r="B17">
        <v>1535100</v>
      </c>
      <c r="C17">
        <v>28</v>
      </c>
    </row>
    <row r="18" spans="1:3">
      <c r="A18" s="11" t="s">
        <v>54</v>
      </c>
      <c r="B18">
        <v>12157000</v>
      </c>
      <c r="C18">
        <v>25</v>
      </c>
    </row>
    <row r="19" spans="1:3">
      <c r="A19" s="11" t="s">
        <v>55</v>
      </c>
      <c r="B19">
        <v>-220200</v>
      </c>
      <c r="C19">
        <v>5</v>
      </c>
    </row>
    <row r="20" spans="1:3">
      <c r="A20" s="11" t="s">
        <v>56</v>
      </c>
      <c r="B20">
        <v>41725400</v>
      </c>
      <c r="C20">
        <v>528</v>
      </c>
    </row>
  </sheetData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21"/>
  <sheetViews>
    <sheetView workbookViewId="0">
      <selection activeCell="I21" sqref="I21"/>
    </sheetView>
  </sheetViews>
  <sheetFormatPr defaultRowHeight="15"/>
  <sheetData>
    <row r="2" spans="1:3">
      <c r="A2" s="23" t="s">
        <v>78</v>
      </c>
      <c r="B2" s="23">
        <v>1</v>
      </c>
      <c r="C2" s="23">
        <v>1249700</v>
      </c>
    </row>
    <row r="3" spans="1:3">
      <c r="A3" s="23" t="s">
        <v>79</v>
      </c>
      <c r="B3" s="23">
        <v>4</v>
      </c>
      <c r="C3" s="23">
        <v>3873200</v>
      </c>
    </row>
    <row r="4" spans="1:3">
      <c r="A4" s="23" t="s">
        <v>80</v>
      </c>
      <c r="B4" s="23">
        <v>8</v>
      </c>
      <c r="C4" s="23">
        <v>14432600</v>
      </c>
    </row>
    <row r="5" spans="1:3">
      <c r="A5" s="23" t="s">
        <v>81</v>
      </c>
      <c r="B5" s="23">
        <v>1</v>
      </c>
      <c r="C5" s="23">
        <v>2739600</v>
      </c>
    </row>
    <row r="6" spans="1:3">
      <c r="A6" s="23" t="s">
        <v>82</v>
      </c>
      <c r="B6" s="23">
        <v>1</v>
      </c>
      <c r="C6" s="23">
        <v>436200</v>
      </c>
    </row>
    <row r="7" spans="1:3">
      <c r="A7" s="23" t="s">
        <v>83</v>
      </c>
      <c r="B7" s="23">
        <v>1</v>
      </c>
      <c r="C7" s="23">
        <v>946000</v>
      </c>
    </row>
    <row r="8" spans="1:3">
      <c r="A8" s="23" t="s">
        <v>84</v>
      </c>
      <c r="B8" s="23">
        <v>7</v>
      </c>
      <c r="C8" s="23">
        <v>7005900</v>
      </c>
    </row>
    <row r="9" spans="1:3">
      <c r="A9" s="23" t="s">
        <v>85</v>
      </c>
      <c r="B9" s="23">
        <v>1</v>
      </c>
      <c r="C9" s="23">
        <v>2223300</v>
      </c>
    </row>
    <row r="10" spans="1:3">
      <c r="A10" s="23" t="s">
        <v>86</v>
      </c>
      <c r="B10" s="23">
        <v>1</v>
      </c>
      <c r="C10" s="23">
        <v>2582800</v>
      </c>
    </row>
    <row r="11" spans="1:3">
      <c r="A11" s="23" t="s">
        <v>87</v>
      </c>
      <c r="B11" s="23">
        <v>1</v>
      </c>
      <c r="C11" s="23">
        <v>1457800</v>
      </c>
    </row>
    <row r="13" spans="1:3">
      <c r="A13" s="24" t="s">
        <v>77</v>
      </c>
      <c r="B13" s="24">
        <v>3</v>
      </c>
      <c r="C13" s="25">
        <v>4542600</v>
      </c>
    </row>
    <row r="14" spans="1:3">
      <c r="A14" s="24" t="s">
        <v>44</v>
      </c>
      <c r="B14" s="24">
        <v>3</v>
      </c>
      <c r="C14" s="25">
        <v>6533500</v>
      </c>
    </row>
    <row r="15" spans="1:3">
      <c r="A15" s="24" t="s">
        <v>45</v>
      </c>
      <c r="B15" s="24">
        <v>1</v>
      </c>
      <c r="C15" s="24">
        <v>1979500</v>
      </c>
    </row>
    <row r="16" spans="1:3">
      <c r="A16" s="24" t="s">
        <v>46</v>
      </c>
      <c r="B16" s="24">
        <v>3</v>
      </c>
      <c r="C16" s="25">
        <v>2463300</v>
      </c>
    </row>
    <row r="17" spans="1:3">
      <c r="A17" s="24" t="s">
        <v>47</v>
      </c>
      <c r="B17" s="24">
        <v>6</v>
      </c>
      <c r="C17" s="25">
        <v>11198000</v>
      </c>
    </row>
    <row r="18" spans="1:3">
      <c r="A18" s="24" t="s">
        <v>50</v>
      </c>
      <c r="B18" s="24">
        <v>2</v>
      </c>
      <c r="C18" s="24">
        <v>1723400</v>
      </c>
    </row>
    <row r="19" spans="1:3">
      <c r="A19" s="24" t="s">
        <v>88</v>
      </c>
      <c r="B19" s="24">
        <v>1</v>
      </c>
      <c r="C19" s="24">
        <v>436200</v>
      </c>
    </row>
    <row r="20" spans="1:3">
      <c r="A20" s="24" t="s">
        <v>89</v>
      </c>
      <c r="B20" s="24">
        <v>1</v>
      </c>
      <c r="C20" s="24">
        <v>1457800</v>
      </c>
    </row>
    <row r="21" spans="1:3">
      <c r="A21" s="24" t="s">
        <v>52</v>
      </c>
      <c r="B21" s="24">
        <v>5</v>
      </c>
      <c r="C21" s="25">
        <v>6612800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Airfare, Invoice</vt:lpstr>
      <vt:lpstr>Year To Date</vt:lpstr>
      <vt:lpstr>Sheet9</vt:lpstr>
      <vt:lpstr>Sheet7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(Heeyoung) Kang</dc:creator>
  <cp:lastModifiedBy>Hye Min Won</cp:lastModifiedBy>
  <cp:lastPrinted>2019-05-08T06:21:06Z</cp:lastPrinted>
  <dcterms:created xsi:type="dcterms:W3CDTF">2017-05-11T07:30:49Z</dcterms:created>
  <dcterms:modified xsi:type="dcterms:W3CDTF">2026-04-14T05:50:40Z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</Properties>
</file>